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MP Kovalevskaja\Desktop\"/>
    </mc:Choice>
  </mc:AlternateContent>
  <xr:revisionPtr revIDLastSave="0" documentId="13_ncr:1_{A8D835AC-CDDC-4256-B294-89DDEED2233D}" xr6:coauthVersionLast="47" xr6:coauthVersionMax="47" xr10:uidLastSave="{00000000-0000-0000-0000-000000000000}"/>
  <bookViews>
    <workbookView xWindow="-108" yWindow="-108" windowWidth="23256" windowHeight="12456" xr2:uid="{DF93EB95-ED4F-4CC8-8A00-3479D934B566}"/>
  </bookViews>
  <sheets>
    <sheet name="6-10 (2024)" sheetId="1" r:id="rId1"/>
    <sheet name="11-18 (2024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4" i="2" l="1"/>
  <c r="G544" i="2"/>
  <c r="F544" i="2"/>
  <c r="E544" i="2"/>
  <c r="H535" i="2"/>
  <c r="G535" i="2"/>
  <c r="F535" i="2"/>
  <c r="E535" i="2"/>
  <c r="H534" i="2"/>
  <c r="G534" i="2"/>
  <c r="F534" i="2"/>
  <c r="E534" i="2"/>
  <c r="H520" i="2"/>
  <c r="H546" i="2" s="1"/>
  <c r="G520" i="2"/>
  <c r="F520" i="2"/>
  <c r="E520" i="2"/>
  <c r="H506" i="2"/>
  <c r="G506" i="2"/>
  <c r="F506" i="2"/>
  <c r="E506" i="2"/>
  <c r="H499" i="2"/>
  <c r="G499" i="2"/>
  <c r="F499" i="2"/>
  <c r="E499" i="2"/>
  <c r="H498" i="2"/>
  <c r="G498" i="2"/>
  <c r="F498" i="2"/>
  <c r="E498" i="2"/>
  <c r="H483" i="2"/>
  <c r="H508" i="2" s="1"/>
  <c r="G483" i="2"/>
  <c r="F483" i="2"/>
  <c r="E483" i="2"/>
  <c r="H471" i="2"/>
  <c r="G471" i="2"/>
  <c r="F471" i="2"/>
  <c r="E471" i="2"/>
  <c r="H463" i="2"/>
  <c r="G463" i="2"/>
  <c r="F463" i="2"/>
  <c r="E463" i="2"/>
  <c r="H462" i="2"/>
  <c r="G462" i="2"/>
  <c r="F462" i="2"/>
  <c r="E462" i="2"/>
  <c r="H447" i="2"/>
  <c r="H473" i="2" s="1"/>
  <c r="G447" i="2"/>
  <c r="F447" i="2"/>
  <c r="E447" i="2"/>
  <c r="H435" i="2"/>
  <c r="G435" i="2"/>
  <c r="F435" i="2"/>
  <c r="E435" i="2"/>
  <c r="H428" i="2"/>
  <c r="G428" i="2"/>
  <c r="F428" i="2"/>
  <c r="E428" i="2"/>
  <c r="H427" i="2"/>
  <c r="G427" i="2"/>
  <c r="F427" i="2"/>
  <c r="E427" i="2"/>
  <c r="H412" i="2"/>
  <c r="G412" i="2"/>
  <c r="F412" i="2"/>
  <c r="E412" i="2"/>
  <c r="H399" i="2"/>
  <c r="G399" i="2"/>
  <c r="F399" i="2"/>
  <c r="E399" i="2"/>
  <c r="H391" i="2"/>
  <c r="G391" i="2"/>
  <c r="F391" i="2"/>
  <c r="E391" i="2"/>
  <c r="H390" i="2"/>
  <c r="G390" i="2"/>
  <c r="F390" i="2"/>
  <c r="E390" i="2"/>
  <c r="H378" i="2"/>
  <c r="H401" i="2" s="1"/>
  <c r="G378" i="2"/>
  <c r="F378" i="2"/>
  <c r="E378" i="2"/>
  <c r="H365" i="2"/>
  <c r="G365" i="2"/>
  <c r="F365" i="2"/>
  <c r="E365" i="2"/>
  <c r="H357" i="2"/>
  <c r="G357" i="2"/>
  <c r="F357" i="2"/>
  <c r="E357" i="2"/>
  <c r="H356" i="2"/>
  <c r="G356" i="2"/>
  <c r="F356" i="2"/>
  <c r="E356" i="2"/>
  <c r="H342" i="2"/>
  <c r="H367" i="2" s="1"/>
  <c r="G342" i="2"/>
  <c r="F342" i="2"/>
  <c r="E342" i="2"/>
  <c r="H327" i="2"/>
  <c r="G327" i="2"/>
  <c r="F327" i="2"/>
  <c r="E327" i="2"/>
  <c r="H321" i="2"/>
  <c r="G321" i="2"/>
  <c r="F321" i="2"/>
  <c r="E321" i="2"/>
  <c r="H320" i="2"/>
  <c r="G320" i="2"/>
  <c r="F320" i="2"/>
  <c r="E320" i="2"/>
  <c r="H305" i="2"/>
  <c r="G305" i="2"/>
  <c r="F305" i="2"/>
  <c r="E305" i="2"/>
  <c r="H290" i="2"/>
  <c r="G290" i="2"/>
  <c r="F290" i="2"/>
  <c r="E290" i="2"/>
  <c r="H282" i="2"/>
  <c r="G282" i="2"/>
  <c r="F282" i="2"/>
  <c r="E282" i="2"/>
  <c r="H281" i="2"/>
  <c r="G281" i="2"/>
  <c r="F281" i="2"/>
  <c r="E281" i="2"/>
  <c r="H267" i="2"/>
  <c r="H292" i="2" s="1"/>
  <c r="G267" i="2"/>
  <c r="F267" i="2"/>
  <c r="E267" i="2"/>
  <c r="H254" i="2"/>
  <c r="G254" i="2"/>
  <c r="F254" i="2"/>
  <c r="E254" i="2"/>
  <c r="H247" i="2"/>
  <c r="G247" i="2"/>
  <c r="F247" i="2"/>
  <c r="E247" i="2"/>
  <c r="H246" i="2"/>
  <c r="G246" i="2"/>
  <c r="F246" i="2"/>
  <c r="E246" i="2"/>
  <c r="H231" i="2"/>
  <c r="H256" i="2" s="1"/>
  <c r="G231" i="2"/>
  <c r="F231" i="2"/>
  <c r="E231" i="2"/>
  <c r="H216" i="2"/>
  <c r="G216" i="2"/>
  <c r="F216" i="2"/>
  <c r="E216" i="2"/>
  <c r="H208" i="2"/>
  <c r="G208" i="2"/>
  <c r="F208" i="2"/>
  <c r="E208" i="2"/>
  <c r="H207" i="2"/>
  <c r="G207" i="2"/>
  <c r="F207" i="2"/>
  <c r="E207" i="2"/>
  <c r="H194" i="2"/>
  <c r="H218" i="2" s="1"/>
  <c r="G194" i="2"/>
  <c r="F194" i="2"/>
  <c r="E194" i="2"/>
  <c r="H181" i="2"/>
  <c r="G181" i="2"/>
  <c r="F181" i="2"/>
  <c r="E181" i="2"/>
  <c r="H174" i="2"/>
  <c r="G174" i="2"/>
  <c r="F174" i="2"/>
  <c r="E174" i="2"/>
  <c r="H173" i="2"/>
  <c r="G173" i="2"/>
  <c r="F173" i="2"/>
  <c r="E173" i="2"/>
  <c r="H159" i="2"/>
  <c r="G159" i="2"/>
  <c r="F159" i="2"/>
  <c r="E159" i="2"/>
  <c r="H145" i="2"/>
  <c r="G145" i="2"/>
  <c r="F145" i="2"/>
  <c r="E145" i="2"/>
  <c r="H137" i="2"/>
  <c r="G137" i="2"/>
  <c r="F137" i="2"/>
  <c r="E137" i="2"/>
  <c r="H136" i="2"/>
  <c r="G136" i="2"/>
  <c r="F136" i="2"/>
  <c r="E136" i="2"/>
  <c r="H121" i="2"/>
  <c r="G121" i="2"/>
  <c r="F121" i="2"/>
  <c r="E121" i="2"/>
  <c r="H107" i="2"/>
  <c r="G107" i="2"/>
  <c r="F107" i="2"/>
  <c r="E107" i="2"/>
  <c r="H99" i="2"/>
  <c r="G99" i="2"/>
  <c r="F99" i="2"/>
  <c r="E99" i="2"/>
  <c r="H98" i="2"/>
  <c r="G98" i="2"/>
  <c r="F98" i="2"/>
  <c r="E98" i="2"/>
  <c r="H84" i="2"/>
  <c r="G84" i="2"/>
  <c r="F84" i="2"/>
  <c r="E84" i="2"/>
  <c r="H71" i="2"/>
  <c r="G71" i="2"/>
  <c r="F71" i="2"/>
  <c r="E71" i="2"/>
  <c r="H63" i="2"/>
  <c r="G63" i="2"/>
  <c r="F63" i="2"/>
  <c r="E63" i="2"/>
  <c r="H62" i="2"/>
  <c r="G62" i="2"/>
  <c r="F62" i="2"/>
  <c r="E62" i="2"/>
  <c r="H47" i="2"/>
  <c r="H73" i="2" s="1"/>
  <c r="G47" i="2"/>
  <c r="F47" i="2"/>
  <c r="E47" i="2"/>
  <c r="H34" i="2"/>
  <c r="G34" i="2"/>
  <c r="F34" i="2"/>
  <c r="E34" i="2"/>
  <c r="H24" i="2"/>
  <c r="G24" i="2"/>
  <c r="F24" i="2"/>
  <c r="E24" i="2"/>
  <c r="H23" i="2"/>
  <c r="G23" i="2"/>
  <c r="F23" i="2"/>
  <c r="E23" i="2"/>
  <c r="H10" i="2"/>
  <c r="G10" i="2"/>
  <c r="F10" i="2"/>
  <c r="E10" i="2"/>
  <c r="E10" i="1"/>
  <c r="F10" i="1"/>
  <c r="G10" i="1"/>
  <c r="H10" i="1"/>
  <c r="E23" i="1"/>
  <c r="F23" i="1"/>
  <c r="G23" i="1"/>
  <c r="H23" i="1"/>
  <c r="E24" i="1"/>
  <c r="F24" i="1"/>
  <c r="G24" i="1"/>
  <c r="H24" i="1"/>
  <c r="E34" i="1"/>
  <c r="F34" i="1"/>
  <c r="G34" i="1"/>
  <c r="H34" i="1"/>
  <c r="E47" i="1"/>
  <c r="F47" i="1"/>
  <c r="G47" i="1"/>
  <c r="H47" i="1"/>
  <c r="E62" i="1"/>
  <c r="F62" i="1"/>
  <c r="G62" i="1"/>
  <c r="H62" i="1"/>
  <c r="E63" i="1"/>
  <c r="F63" i="1"/>
  <c r="G63" i="1"/>
  <c r="H63" i="1"/>
  <c r="E71" i="1"/>
  <c r="F71" i="1"/>
  <c r="G71" i="1"/>
  <c r="H71" i="1"/>
  <c r="E84" i="1"/>
  <c r="F84" i="1"/>
  <c r="G84" i="1"/>
  <c r="H84" i="1"/>
  <c r="E98" i="1"/>
  <c r="E108" i="1" s="1"/>
  <c r="F98" i="1"/>
  <c r="G98" i="1"/>
  <c r="H98" i="1"/>
  <c r="E99" i="1"/>
  <c r="F99" i="1"/>
  <c r="G99" i="1"/>
  <c r="H99" i="1"/>
  <c r="E107" i="1"/>
  <c r="F107" i="1"/>
  <c r="G107" i="1"/>
  <c r="H107" i="1"/>
  <c r="E122" i="1"/>
  <c r="F122" i="1"/>
  <c r="G122" i="1"/>
  <c r="H122" i="1"/>
  <c r="E137" i="1"/>
  <c r="F137" i="1"/>
  <c r="G137" i="1"/>
  <c r="H137" i="1"/>
  <c r="E138" i="1"/>
  <c r="F138" i="1"/>
  <c r="G138" i="1"/>
  <c r="H138" i="1"/>
  <c r="E146" i="1"/>
  <c r="F146" i="1"/>
  <c r="G146" i="1"/>
  <c r="H146" i="1"/>
  <c r="E160" i="1"/>
  <c r="F160" i="1"/>
  <c r="G160" i="1"/>
  <c r="H160" i="1"/>
  <c r="E174" i="1"/>
  <c r="E183" i="1" s="1"/>
  <c r="F174" i="1"/>
  <c r="G174" i="1"/>
  <c r="H174" i="1"/>
  <c r="E175" i="1"/>
  <c r="F175" i="1"/>
  <c r="G175" i="1"/>
  <c r="H175" i="1"/>
  <c r="E182" i="1"/>
  <c r="F182" i="1"/>
  <c r="G182" i="1"/>
  <c r="H182" i="1"/>
  <c r="E196" i="1"/>
  <c r="F196" i="1"/>
  <c r="G196" i="1"/>
  <c r="H196" i="1"/>
  <c r="E209" i="1"/>
  <c r="F209" i="1"/>
  <c r="G209" i="1"/>
  <c r="H209" i="1"/>
  <c r="E210" i="1"/>
  <c r="F210" i="1"/>
  <c r="G210" i="1"/>
  <c r="H210" i="1"/>
  <c r="E218" i="1"/>
  <c r="F218" i="1"/>
  <c r="G218" i="1"/>
  <c r="H218" i="1"/>
  <c r="E233" i="1"/>
  <c r="F233" i="1"/>
  <c r="G233" i="1"/>
  <c r="H233" i="1"/>
  <c r="E248" i="1"/>
  <c r="F248" i="1"/>
  <c r="G248" i="1"/>
  <c r="H248" i="1"/>
  <c r="E249" i="1"/>
  <c r="F249" i="1"/>
  <c r="G249" i="1"/>
  <c r="H249" i="1"/>
  <c r="E256" i="1"/>
  <c r="F256" i="1"/>
  <c r="G256" i="1"/>
  <c r="H256" i="1"/>
  <c r="E270" i="1"/>
  <c r="F270" i="1"/>
  <c r="G270" i="1"/>
  <c r="H270" i="1"/>
  <c r="E285" i="1"/>
  <c r="F285" i="1"/>
  <c r="G285" i="1"/>
  <c r="H285" i="1"/>
  <c r="E286" i="1"/>
  <c r="F286" i="1"/>
  <c r="G286" i="1"/>
  <c r="H286" i="1"/>
  <c r="E294" i="1"/>
  <c r="F294" i="1"/>
  <c r="G294" i="1"/>
  <c r="H294" i="1"/>
  <c r="E309" i="1"/>
  <c r="F309" i="1"/>
  <c r="G309" i="1"/>
  <c r="H309" i="1"/>
  <c r="E324" i="1"/>
  <c r="F324" i="1"/>
  <c r="G324" i="1"/>
  <c r="H324" i="1"/>
  <c r="E325" i="1"/>
  <c r="F325" i="1"/>
  <c r="G325" i="1"/>
  <c r="H325" i="1"/>
  <c r="E331" i="1"/>
  <c r="F331" i="1"/>
  <c r="G331" i="1"/>
  <c r="H331" i="1"/>
  <c r="E346" i="1"/>
  <c r="F346" i="1"/>
  <c r="G346" i="1"/>
  <c r="H346" i="1"/>
  <c r="E360" i="1"/>
  <c r="F360" i="1"/>
  <c r="G360" i="1"/>
  <c r="H360" i="1"/>
  <c r="E361" i="1"/>
  <c r="F361" i="1"/>
  <c r="G361" i="1"/>
  <c r="H361" i="1"/>
  <c r="E369" i="1"/>
  <c r="F369" i="1"/>
  <c r="G369" i="1"/>
  <c r="H369" i="1"/>
  <c r="E382" i="1"/>
  <c r="F382" i="1"/>
  <c r="G382" i="1"/>
  <c r="H382" i="1"/>
  <c r="E394" i="1"/>
  <c r="E404" i="1" s="1"/>
  <c r="F394" i="1"/>
  <c r="G394" i="1"/>
  <c r="H394" i="1"/>
  <c r="E395" i="1"/>
  <c r="F395" i="1"/>
  <c r="G395" i="1"/>
  <c r="H395" i="1"/>
  <c r="E403" i="1"/>
  <c r="F403" i="1"/>
  <c r="G403" i="1"/>
  <c r="H403" i="1"/>
  <c r="E417" i="1"/>
  <c r="F417" i="1"/>
  <c r="G417" i="1"/>
  <c r="H417" i="1"/>
  <c r="E432" i="1"/>
  <c r="F432" i="1"/>
  <c r="G432" i="1"/>
  <c r="H432" i="1"/>
  <c r="E433" i="1"/>
  <c r="F433" i="1"/>
  <c r="G433" i="1"/>
  <c r="H433" i="1"/>
  <c r="E440" i="1"/>
  <c r="F440" i="1"/>
  <c r="G440" i="1"/>
  <c r="H440" i="1"/>
  <c r="E452" i="1"/>
  <c r="F452" i="1"/>
  <c r="G452" i="1"/>
  <c r="H452" i="1"/>
  <c r="E467" i="1"/>
  <c r="F467" i="1"/>
  <c r="G467" i="1"/>
  <c r="H467" i="1"/>
  <c r="E468" i="1"/>
  <c r="F468" i="1"/>
  <c r="G468" i="1"/>
  <c r="H468" i="1"/>
  <c r="E476" i="1"/>
  <c r="F476" i="1"/>
  <c r="G476" i="1"/>
  <c r="H476" i="1"/>
  <c r="E488" i="1"/>
  <c r="F488" i="1"/>
  <c r="G488" i="1"/>
  <c r="H488" i="1"/>
  <c r="E503" i="1"/>
  <c r="F503" i="1"/>
  <c r="G503" i="1"/>
  <c r="H503" i="1"/>
  <c r="E504" i="1"/>
  <c r="F504" i="1"/>
  <c r="G504" i="1"/>
  <c r="H504" i="1"/>
  <c r="E511" i="1"/>
  <c r="F511" i="1"/>
  <c r="G511" i="1"/>
  <c r="H511" i="1"/>
  <c r="E524" i="1"/>
  <c r="F524" i="1"/>
  <c r="G524" i="1"/>
  <c r="H524" i="1"/>
  <c r="E538" i="1"/>
  <c r="F538" i="1"/>
  <c r="G538" i="1"/>
  <c r="H538" i="1"/>
  <c r="E539" i="1"/>
  <c r="F539" i="1"/>
  <c r="G539" i="1"/>
  <c r="H539" i="1"/>
  <c r="E548" i="1"/>
  <c r="F548" i="1"/>
  <c r="G548" i="1"/>
  <c r="H548" i="1"/>
  <c r="H109" i="1" l="1"/>
  <c r="H73" i="1"/>
  <c r="F477" i="1"/>
  <c r="F332" i="1"/>
  <c r="F183" i="1"/>
  <c r="H147" i="2"/>
  <c r="H437" i="2"/>
  <c r="H183" i="2"/>
  <c r="E36" i="2"/>
  <c r="E35" i="2"/>
  <c r="F36" i="2"/>
  <c r="E72" i="2"/>
  <c r="E108" i="2"/>
  <c r="E146" i="2"/>
  <c r="E182" i="2"/>
  <c r="E217" i="2"/>
  <c r="E255" i="2"/>
  <c r="E291" i="2"/>
  <c r="E328" i="2"/>
  <c r="E366" i="2"/>
  <c r="E400" i="2"/>
  <c r="E436" i="2"/>
  <c r="E473" i="2"/>
  <c r="E507" i="2"/>
  <c r="E545" i="2"/>
  <c r="H109" i="2"/>
  <c r="F73" i="2"/>
  <c r="F109" i="2"/>
  <c r="F147" i="2"/>
  <c r="F183" i="2"/>
  <c r="F218" i="2"/>
  <c r="F255" i="2"/>
  <c r="F291" i="2"/>
  <c r="F328" i="2"/>
  <c r="F366" i="2"/>
  <c r="F401" i="2"/>
  <c r="F437" i="2"/>
  <c r="F473" i="2"/>
  <c r="F507" i="2"/>
  <c r="F546" i="2"/>
  <c r="H329" i="2"/>
  <c r="G36" i="2"/>
  <c r="H36" i="2"/>
  <c r="G72" i="2"/>
  <c r="G109" i="2"/>
  <c r="G147" i="2"/>
  <c r="G183" i="2"/>
  <c r="G218" i="2"/>
  <c r="G256" i="2"/>
  <c r="G292" i="2"/>
  <c r="G329" i="2"/>
  <c r="G367" i="2"/>
  <c r="G400" i="2"/>
  <c r="G437" i="2"/>
  <c r="G473" i="2"/>
  <c r="G508" i="2"/>
  <c r="G546" i="2"/>
  <c r="E472" i="2"/>
  <c r="F72" i="2"/>
  <c r="F108" i="2"/>
  <c r="F217" i="2"/>
  <c r="F472" i="2"/>
  <c r="G108" i="2"/>
  <c r="G146" i="2"/>
  <c r="G255" i="2"/>
  <c r="G291" i="2"/>
  <c r="G328" i="2"/>
  <c r="G366" i="2"/>
  <c r="G507" i="2"/>
  <c r="H35" i="2"/>
  <c r="H72" i="2"/>
  <c r="H400" i="2"/>
  <c r="H545" i="2"/>
  <c r="E73" i="2"/>
  <c r="E109" i="2"/>
  <c r="E147" i="2"/>
  <c r="E183" i="2"/>
  <c r="E218" i="2"/>
  <c r="E256" i="2"/>
  <c r="E292" i="2"/>
  <c r="E329" i="2"/>
  <c r="E367" i="2"/>
  <c r="E401" i="2"/>
  <c r="E437" i="2"/>
  <c r="E508" i="2"/>
  <c r="E546" i="2"/>
  <c r="F35" i="2"/>
  <c r="F146" i="2"/>
  <c r="F182" i="2"/>
  <c r="F400" i="2"/>
  <c r="F436" i="2"/>
  <c r="F545" i="2"/>
  <c r="G35" i="2"/>
  <c r="G182" i="2"/>
  <c r="G436" i="2"/>
  <c r="G472" i="2"/>
  <c r="H108" i="2"/>
  <c r="H146" i="2"/>
  <c r="H182" i="2"/>
  <c r="H217" i="2"/>
  <c r="H291" i="2"/>
  <c r="H328" i="2"/>
  <c r="F256" i="2"/>
  <c r="F292" i="2"/>
  <c r="F329" i="2"/>
  <c r="F367" i="2"/>
  <c r="F508" i="2"/>
  <c r="G217" i="2"/>
  <c r="G545" i="2"/>
  <c r="G73" i="2"/>
  <c r="G401" i="2"/>
  <c r="H255" i="2"/>
  <c r="H366" i="2"/>
  <c r="H436" i="2"/>
  <c r="H472" i="2"/>
  <c r="H507" i="2"/>
  <c r="H550" i="1"/>
  <c r="F36" i="1"/>
  <c r="E72" i="1"/>
  <c r="H478" i="1"/>
  <c r="F512" i="1"/>
  <c r="G441" i="1"/>
  <c r="H258" i="1"/>
  <c r="E512" i="1"/>
  <c r="F441" i="1"/>
  <c r="G258" i="1"/>
  <c r="G220" i="1"/>
  <c r="G550" i="1"/>
  <c r="G513" i="1"/>
  <c r="H477" i="1"/>
  <c r="F147" i="1"/>
  <c r="F549" i="1"/>
  <c r="G442" i="1"/>
  <c r="H405" i="1"/>
  <c r="H257" i="1"/>
  <c r="G73" i="1"/>
  <c r="F257" i="1"/>
  <c r="F72" i="1"/>
  <c r="E257" i="1"/>
  <c r="F219" i="1"/>
  <c r="H184" i="1"/>
  <c r="H183" i="1"/>
  <c r="E332" i="1"/>
  <c r="H371" i="1"/>
  <c r="H296" i="1"/>
  <c r="G512" i="1"/>
  <c r="G148" i="1"/>
  <c r="E549" i="1"/>
  <c r="G405" i="1"/>
  <c r="G371" i="1"/>
  <c r="G296" i="1"/>
  <c r="H513" i="1"/>
  <c r="H442" i="1"/>
  <c r="H220" i="1"/>
  <c r="G109" i="1"/>
  <c r="E36" i="1"/>
  <c r="F295" i="1"/>
  <c r="G404" i="1"/>
  <c r="E219" i="1"/>
  <c r="G478" i="1"/>
  <c r="F370" i="1"/>
  <c r="H333" i="1"/>
  <c r="H332" i="1"/>
  <c r="E147" i="1"/>
  <c r="F108" i="1"/>
  <c r="E478" i="1"/>
  <c r="E295" i="1"/>
  <c r="H404" i="1"/>
  <c r="E441" i="1"/>
  <c r="G184" i="1"/>
  <c r="H108" i="1"/>
  <c r="E370" i="1"/>
  <c r="G333" i="1"/>
  <c r="G332" i="1"/>
  <c r="H148" i="1"/>
  <c r="F258" i="1"/>
  <c r="E405" i="1"/>
  <c r="E35" i="1"/>
  <c r="E477" i="1"/>
  <c r="G108" i="1"/>
  <c r="G257" i="1"/>
  <c r="G183" i="1"/>
  <c r="F73" i="1"/>
  <c r="G549" i="1"/>
  <c r="G477" i="1"/>
  <c r="F371" i="1"/>
  <c r="F296" i="1"/>
  <c r="F220" i="1"/>
  <c r="E148" i="1"/>
  <c r="E73" i="1"/>
  <c r="F405" i="1"/>
  <c r="E109" i="1"/>
  <c r="F478" i="1"/>
  <c r="E258" i="1"/>
  <c r="H549" i="1"/>
  <c r="F513" i="1"/>
  <c r="F442" i="1"/>
  <c r="E371" i="1"/>
  <c r="E220" i="1"/>
  <c r="H72" i="1"/>
  <c r="E513" i="1"/>
  <c r="E442" i="1"/>
  <c r="H370" i="1"/>
  <c r="H295" i="1"/>
  <c r="H219" i="1"/>
  <c r="G147" i="1"/>
  <c r="G72" i="1"/>
  <c r="H36" i="1"/>
  <c r="F333" i="1"/>
  <c r="F184" i="1"/>
  <c r="F550" i="1"/>
  <c r="E333" i="1"/>
  <c r="E184" i="1"/>
  <c r="E550" i="1"/>
  <c r="E296" i="1"/>
  <c r="H147" i="1"/>
  <c r="H512" i="1"/>
  <c r="H441" i="1"/>
  <c r="G370" i="1"/>
  <c r="G295" i="1"/>
  <c r="G219" i="1"/>
  <c r="F109" i="1"/>
  <c r="G36" i="1"/>
  <c r="H35" i="1"/>
  <c r="G35" i="1"/>
  <c r="F35" i="1"/>
  <c r="F404" i="1"/>
  <c r="F148" i="1"/>
</calcChain>
</file>

<file path=xl/sharedStrings.xml><?xml version="1.0" encoding="utf-8"?>
<sst xmlns="http://schemas.openxmlformats.org/spreadsheetml/2006/main" count="2354" uniqueCount="460">
  <si>
    <t>Iš viso II (dienos davinio):</t>
  </si>
  <si>
    <t>Iš viso I (dienos davinio):</t>
  </si>
  <si>
    <t>Viso</t>
  </si>
  <si>
    <t>17-1/2 8</t>
  </si>
  <si>
    <t>Nesaldinta juodųjų serbentų arbata</t>
  </si>
  <si>
    <t>Vaisių (bananai, apelsinai, persikai, kivi ir t.t.) salotos (augalinis)</t>
  </si>
  <si>
    <t>18/25 4</t>
  </si>
  <si>
    <t>Sezoninės daržovės (rauginti/švieži agurkai, pomidorai, paprikos, cukinijos, morkos)</t>
  </si>
  <si>
    <t>18/70 1</t>
  </si>
  <si>
    <t>Viso grūdo ruginė duona</t>
  </si>
  <si>
    <t>8-8/161T 3</t>
  </si>
  <si>
    <t>Omletas su pomidorais (tausojantis)</t>
  </si>
  <si>
    <t>angliava</t>
  </si>
  <si>
    <t>riebalai,</t>
  </si>
  <si>
    <t>baltymai</t>
  </si>
  <si>
    <t>(g)</t>
  </si>
  <si>
    <t>Energinė vertė,</t>
  </si>
  <si>
    <t>Patiekalo maistinė vertė, g</t>
  </si>
  <si>
    <t>Išeiga</t>
  </si>
  <si>
    <t>Rp. Nr.</t>
  </si>
  <si>
    <t>Patiekalo pavadinimas</t>
  </si>
  <si>
    <t>Vakarienė 15.30 val.</t>
  </si>
  <si>
    <t>Iš viso  II variantas</t>
  </si>
  <si>
    <t>Iš viso:</t>
  </si>
  <si>
    <t>SMP 30/1 1</t>
  </si>
  <si>
    <t>Stalo vanduo paskanintas vynuogėmis</t>
  </si>
  <si>
    <t>2-1/6A 3</t>
  </si>
  <si>
    <t>Pekino kopūstų, porų ir pomidorų salotos su ypač tyru alyvuogių aliejumi (augalinis)</t>
  </si>
  <si>
    <t xml:space="preserve">SMP 6-3/61AT </t>
  </si>
  <si>
    <t>11-5/101T 4</t>
  </si>
  <si>
    <t>9-7/146T 2</t>
  </si>
  <si>
    <t>SMP 18/200 1</t>
  </si>
  <si>
    <t>Grietinė 30% rieb.</t>
  </si>
  <si>
    <t>1-3/29AT 2</t>
  </si>
  <si>
    <t>Špinatų sriuba (augalinis) (tausojantis)</t>
  </si>
  <si>
    <t>n-deniai,</t>
  </si>
  <si>
    <t>g</t>
  </si>
  <si>
    <t>,g</t>
  </si>
  <si>
    <t>kcal</t>
  </si>
  <si>
    <t>Išeiga (g)</t>
  </si>
  <si>
    <t>Pietūs 12.00val.</t>
  </si>
  <si>
    <t>17-1/2 6</t>
  </si>
  <si>
    <t>Nesaldinta čiobrelių arbata</t>
  </si>
  <si>
    <t>18/20 8</t>
  </si>
  <si>
    <t>Sezoniniai vaisiai</t>
  </si>
  <si>
    <t>18/19 3</t>
  </si>
  <si>
    <t>Trintos uogos (avietės arba braškės arba juodieji serbentai)</t>
  </si>
  <si>
    <t>3-3/39T 3</t>
  </si>
  <si>
    <t>Energinė vertė, kcal</t>
  </si>
  <si>
    <t>Pusryčiai 8.30val.</t>
  </si>
  <si>
    <t>Penktadienis</t>
  </si>
  <si>
    <r>
      <rPr>
        <b/>
        <sz val="12"/>
        <color theme="1"/>
        <rFont val="Aptos Narrow"/>
        <family val="2"/>
        <scheme val="minor"/>
      </rPr>
      <t>III</t>
    </r>
    <r>
      <rPr>
        <b/>
        <sz val="11"/>
        <color theme="1"/>
        <rFont val="Aptos Narrow"/>
        <family val="2"/>
        <scheme val="minor"/>
      </rPr>
      <t xml:space="preserve"> savaitė</t>
    </r>
  </si>
  <si>
    <t>6-10 metų amžiaus vaikams</t>
  </si>
  <si>
    <t>17-1/2 16</t>
  </si>
  <si>
    <t>Nesaldinta erškėtrožių vaisių arbata</t>
  </si>
  <si>
    <t>SMP 18/200  3</t>
  </si>
  <si>
    <t>120/80</t>
  </si>
  <si>
    <t>SMP  7-8/ 200 1</t>
  </si>
  <si>
    <t>Lietiniai su kumpiu ir sūriu</t>
  </si>
  <si>
    <t>Iš viso I variantas</t>
  </si>
  <si>
    <t>Stalo vanduo paskanintas obuoliais</t>
  </si>
  <si>
    <t>Šaldytos uogos (avietės, braškės, juodieji serbentai)</t>
  </si>
  <si>
    <t>18/2 6</t>
  </si>
  <si>
    <t>Nesaldintas jogurtas  (2.5%)</t>
  </si>
  <si>
    <t>7-8/170T 5</t>
  </si>
  <si>
    <t>18/22 2</t>
  </si>
  <si>
    <t>Švieži agurkai (šaltuoju sezonu -rauginti agurkai)</t>
  </si>
  <si>
    <t>2-1/21A 2</t>
  </si>
  <si>
    <t>Morkų ir salierų salotos su ypač tyru alyvuogių aliejumi (augalinis)</t>
  </si>
  <si>
    <t>3-3/57T 1</t>
  </si>
  <si>
    <t>Virti ryžiai su ciberžole (augalinis) (tausojantis)</t>
  </si>
  <si>
    <t>1-3/25AT 1</t>
  </si>
  <si>
    <t>Agurkinė sriuba su bulvėmis, perlinėmis kruopomis ir morkomis (augalinis) (tausojantis)</t>
  </si>
  <si>
    <t>17-1/2 14</t>
  </si>
  <si>
    <t>Nesaldinta pankolių arbata</t>
  </si>
  <si>
    <t>18/20 7</t>
  </si>
  <si>
    <t>3-3/40T 3</t>
  </si>
  <si>
    <t>Grikių kruopų košė su pienu (2,5 %) ir sviestu (82%) (tausojantis)</t>
  </si>
  <si>
    <t>Ketvirtadienis</t>
  </si>
  <si>
    <t>17-1/2 12</t>
  </si>
  <si>
    <t>Nesaldinta melisų arbata</t>
  </si>
  <si>
    <t>7-3/60T 6</t>
  </si>
  <si>
    <t>Stalo vanduo paskanintas citrinomis</t>
  </si>
  <si>
    <t>18/25 5</t>
  </si>
  <si>
    <t>4-3/69AT 7</t>
  </si>
  <si>
    <t>Virti burokėliai su svogūnais (augalinis) (tausojantis)</t>
  </si>
  <si>
    <t>4-3/64T 4</t>
  </si>
  <si>
    <t>Bulvių košė su sviestu (82 %) (tausojantis)</t>
  </si>
  <si>
    <t>14-1/2 4</t>
  </si>
  <si>
    <t>Jogurtinis padažas (2.5%) su žalumynais</t>
  </si>
  <si>
    <t>SMP 4-8/202 1</t>
  </si>
  <si>
    <t>100 (64/36)</t>
  </si>
  <si>
    <t>12-5/102T 2</t>
  </si>
  <si>
    <t>I- Troškinta jautiena su morkų griežinėliais (tausojantis)</t>
  </si>
  <si>
    <t>SMP 1-3/200AT 1</t>
  </si>
  <si>
    <t>Ankštinių daržovių  sriuba su žalumynais (augalinis) (tausojantis)</t>
  </si>
  <si>
    <t>17-1/2 10</t>
  </si>
  <si>
    <t>Nesaldinta metų arbata</t>
  </si>
  <si>
    <t>18/20 5</t>
  </si>
  <si>
    <t>18/5 2</t>
  </si>
  <si>
    <t>Kietasis fermentinis sūris (45%)</t>
  </si>
  <si>
    <t>6-3/60T 4</t>
  </si>
  <si>
    <t>Virti viso grūdo makaronai su sviestu (82%) (tausojantis)</t>
  </si>
  <si>
    <t>Trečiadienis</t>
  </si>
  <si>
    <t>17-1/2 20</t>
  </si>
  <si>
    <t>Nesaldinta kmynų arbata</t>
  </si>
  <si>
    <t>SMP 18/200  4</t>
  </si>
  <si>
    <t>SMP - 1512 /1</t>
  </si>
  <si>
    <t>Žemaičių blynai su kiaulienos mėsa (tausojantis)</t>
  </si>
  <si>
    <t>Stalo vanduo paskanintas apelsinais</t>
  </si>
  <si>
    <t>2-1/8A 3</t>
  </si>
  <si>
    <t>Kopūstų, pomidorų ir agurkų salotos su ypač tyru alyvuogių aliejumi (augalinis)</t>
  </si>
  <si>
    <t>SMP 3-3/200 1</t>
  </si>
  <si>
    <t>Virtos Bulgur kruopos (augalinis) (tausojantis)</t>
  </si>
  <si>
    <t>14-6/120A 2</t>
  </si>
  <si>
    <t xml:space="preserve">Morkų, svogūnų, česnakų padažas su ciberžole (augalinis) </t>
  </si>
  <si>
    <t>SMP 4-8/201 1</t>
  </si>
  <si>
    <t>10-3/62T 3</t>
  </si>
  <si>
    <t>I- Kalakutienos kukulis su morkomis (tausojantis)</t>
  </si>
  <si>
    <t>1-3/39AT 1</t>
  </si>
  <si>
    <t>Burokėlių sriuba (augalinis) (tausojantis)</t>
  </si>
  <si>
    <t>17-1/2 18</t>
  </si>
  <si>
    <t>Nesaldinta kinrožių arbata</t>
  </si>
  <si>
    <t>18/20 1</t>
  </si>
  <si>
    <t>15-1/6 4</t>
  </si>
  <si>
    <t>Raugintų pasukų (0,3%) kokteilis su uogomis</t>
  </si>
  <si>
    <t>3-3/47T 3</t>
  </si>
  <si>
    <t>Tiršta manų košė su sviestu (82%) (tausojantis)</t>
  </si>
  <si>
    <t>Antradienis</t>
  </si>
  <si>
    <t>17-1/2 4</t>
  </si>
  <si>
    <t>Nesaldinta ramunėlių arbata</t>
  </si>
  <si>
    <t>3-6/120 4</t>
  </si>
  <si>
    <t>Stalo vanduo paskanintas mėtomis</t>
  </si>
  <si>
    <t>5-5/107AT 3</t>
  </si>
  <si>
    <t>10-5/105T 3</t>
  </si>
  <si>
    <t>1-3/21AT 2</t>
  </si>
  <si>
    <t>17-1/2 2</t>
  </si>
  <si>
    <t>Nesaldinta juodoji arbata</t>
  </si>
  <si>
    <t>18/3 4</t>
  </si>
  <si>
    <t>Pienas (2,5%)</t>
  </si>
  <si>
    <t>Sveikuoliški sausi pusryčiai</t>
  </si>
  <si>
    <t>Pirmadienis</t>
  </si>
  <si>
    <t>15-1/7A 3</t>
  </si>
  <si>
    <t>Trintos uogos</t>
  </si>
  <si>
    <t>7-8/163 3</t>
  </si>
  <si>
    <t>Lietiniai blynai</t>
  </si>
  <si>
    <t>Stalo vanduo paskanintas avietėmis</t>
  </si>
  <si>
    <t>18/25 2</t>
  </si>
  <si>
    <t>2-1/20A 3</t>
  </si>
  <si>
    <t>Šviežių kopūstų, morkų salotos su aliejaus padažu (augalinis)</t>
  </si>
  <si>
    <t>10-7/143T 3</t>
  </si>
  <si>
    <t>9-8/165T 4</t>
  </si>
  <si>
    <t>1-3/40AT 1</t>
  </si>
  <si>
    <t>Perlinių kruopų sriuba (augalinis) (tausojantis)</t>
  </si>
  <si>
    <t>18/100 2</t>
  </si>
  <si>
    <t>Džiovintos spanguolės</t>
  </si>
  <si>
    <t>3-3/54T 2</t>
  </si>
  <si>
    <t>Viso grūdo avižų kruopų košė su sviestu (82%) (tausojantis)</t>
  </si>
  <si>
    <r>
      <rPr>
        <b/>
        <sz val="12"/>
        <color theme="1"/>
        <rFont val="Aptos Narrow"/>
        <family val="2"/>
        <scheme val="minor"/>
      </rPr>
      <t>II</t>
    </r>
    <r>
      <rPr>
        <b/>
        <sz val="11"/>
        <color theme="1"/>
        <rFont val="Aptos Narrow"/>
        <family val="2"/>
        <scheme val="minor"/>
      </rPr>
      <t xml:space="preserve"> savaitė</t>
    </r>
  </si>
  <si>
    <t>1-3/19AT</t>
  </si>
  <si>
    <t>Daržovių sultinys (pagrindas sriuboms) (augalinis) (tausojantis)</t>
  </si>
  <si>
    <t xml:space="preserve">Trapios tešlos pyragėlis su mėsa </t>
  </si>
  <si>
    <t>Iš viso  I variantas</t>
  </si>
  <si>
    <t>Stalo vanduo paskanintas agurkais</t>
  </si>
  <si>
    <t>2-1/16A 2</t>
  </si>
  <si>
    <t>Cukinijų, agurkų ir morkų salotos (augalinis)</t>
  </si>
  <si>
    <t>4-8/159AT 5</t>
  </si>
  <si>
    <t>Orkaitėje keptos bulvės su rozmarinu (augalinis) (tausojantis)</t>
  </si>
  <si>
    <t>14-6/120A 1</t>
  </si>
  <si>
    <t>SMP 4-8/203 1</t>
  </si>
  <si>
    <t>100 (60/40)</t>
  </si>
  <si>
    <t>12-5/100T 1</t>
  </si>
  <si>
    <t>1-3/36AT 1</t>
  </si>
  <si>
    <t>Tiršta pomidorų ir ryžių sriuba (augalinis) (tausojantis)</t>
  </si>
  <si>
    <t>18/72 1</t>
  </si>
  <si>
    <t>3-3/58T 2</t>
  </si>
  <si>
    <t>Trijų grūdų košė su pienu (2.5%) ir sviestu (82%) (tausojantis)</t>
  </si>
  <si>
    <t>Iš viso</t>
  </si>
  <si>
    <t>18/4 5</t>
  </si>
  <si>
    <t>Kefyras (2,5%)</t>
  </si>
  <si>
    <t>SMP 18/200  5</t>
  </si>
  <si>
    <t>120/18</t>
  </si>
  <si>
    <t>4-8/170 3</t>
  </si>
  <si>
    <t xml:space="preserve">Stalo vanduo paskanintas greipfrutais </t>
  </si>
  <si>
    <t>2-3/63A 2</t>
  </si>
  <si>
    <t>Virtų burokėlių salotos su aliejaus padažu (augalinis)</t>
  </si>
  <si>
    <t>3-3/50T 2</t>
  </si>
  <si>
    <t>Biri grikių košė su sviestu (82%) (tausojantis)</t>
  </si>
  <si>
    <t>75/5</t>
  </si>
  <si>
    <t>10-5/113T 2</t>
  </si>
  <si>
    <t>I- Troškinti vištienos kumpeliai su česnakais (tausojantis)</t>
  </si>
  <si>
    <t>1-3/24AT 1</t>
  </si>
  <si>
    <t>Žirnių sriuba su bulvėmis ir morkomis (augalinis) (tausojantis)</t>
  </si>
  <si>
    <t>3-3/36AT 2</t>
  </si>
  <si>
    <t>Ryžių kruopų košė  (augalinis) (tausojantis)</t>
  </si>
  <si>
    <t>Iš viso: II (dienos davinio):</t>
  </si>
  <si>
    <t>16-8/166 5</t>
  </si>
  <si>
    <t>Iš viso: II variantas</t>
  </si>
  <si>
    <t>Iš viso: I variantas</t>
  </si>
  <si>
    <t>2-1/25A 1</t>
  </si>
  <si>
    <t>Tarkuotos šviežios morkos su citrinos sultimis (augalinis)</t>
  </si>
  <si>
    <t>Bulvių košė su sviestu (82%) (tausojantis)</t>
  </si>
  <si>
    <t xml:space="preserve">Nesaldintas jogurtas (2.5%) </t>
  </si>
  <si>
    <t>4-8/160T 4</t>
  </si>
  <si>
    <t>11-5/102T 2</t>
  </si>
  <si>
    <t>1-3/34AT 1</t>
  </si>
  <si>
    <t>Burokėlių ir pupelių sriuba  (augalinis) (tausojantis)</t>
  </si>
  <si>
    <t>18/21 1</t>
  </si>
  <si>
    <t>Traškios morkytės</t>
  </si>
  <si>
    <t>8-8/162T 3</t>
  </si>
  <si>
    <t>Omletas (tausojantis)</t>
  </si>
  <si>
    <t>Iš viso: I (dienos davinio):</t>
  </si>
  <si>
    <t>7-8/169T 3</t>
  </si>
  <si>
    <t>Varškės apkepas (9%) (tausojantis)</t>
  </si>
  <si>
    <t>2-1/17A 2</t>
  </si>
  <si>
    <t>Raugintų kopūstų ir morkų salotos su ypač tyru alyvuogių aliejumi (augalinis)</t>
  </si>
  <si>
    <t>6-3/61AT 1/1</t>
  </si>
  <si>
    <t>6-5/101T 3</t>
  </si>
  <si>
    <t>10-7/141T 2</t>
  </si>
  <si>
    <t>SMP 1-3/001AT</t>
  </si>
  <si>
    <t>Kreminė moliūgų sriuba su sėklomis (augalinis)(tausojantis)</t>
  </si>
  <si>
    <t>60 (48/6/6)</t>
  </si>
  <si>
    <t>15-1/2 2</t>
  </si>
  <si>
    <t>Varškė (9 %) su kefyru (2,5 %) ir trintais vaisiais/uogomis</t>
  </si>
  <si>
    <t>3-3/42AT 2</t>
  </si>
  <si>
    <t>Penkių grūdų dribsnių košė su sviestu (82%) (tausojantis)</t>
  </si>
  <si>
    <t>SMP  7-8/ 200 2</t>
  </si>
  <si>
    <t>18/22 3</t>
  </si>
  <si>
    <t>Švieži agurkai (šaltuoju sezonu - rauginti agurkai)</t>
  </si>
  <si>
    <t>2-1/19A 3</t>
  </si>
  <si>
    <t>Šviežių kopūstų ir morkų salotos su aliejaus padažu (augalinis)</t>
  </si>
  <si>
    <t>3-5/105AT 2</t>
  </si>
  <si>
    <t>Biri perlinių kruopų košė su morkomis ir svogūnais (augalinis) (tausojantis)</t>
  </si>
  <si>
    <t>10-5/112T 3</t>
  </si>
  <si>
    <t>I- Kepta su garais  (menkė, lydeka) žuvis su provanso žolelėmis (tausojantis)</t>
  </si>
  <si>
    <t>1-3/41AT 1</t>
  </si>
  <si>
    <t>Šviežių kopūstų sriuba (augalinis) (tausojantis)</t>
  </si>
  <si>
    <t>3-3/34AT 4</t>
  </si>
  <si>
    <t>Trijų grūdų dribsnių košė su sviestu (82%) (tausojantis)</t>
  </si>
  <si>
    <r>
      <rPr>
        <b/>
        <sz val="12"/>
        <color theme="1"/>
        <rFont val="Aptos Narrow"/>
        <family val="2"/>
        <scheme val="minor"/>
      </rPr>
      <t>I</t>
    </r>
    <r>
      <rPr>
        <b/>
        <sz val="11"/>
        <color theme="1"/>
        <rFont val="Aptos Narrow"/>
        <family val="2"/>
        <scheme val="minor"/>
      </rPr>
      <t xml:space="preserve"> savaitė</t>
    </r>
  </si>
  <si>
    <t>120 (100/20)</t>
  </si>
  <si>
    <t>15-1/8 4</t>
  </si>
  <si>
    <t>Stalo vanduo paskanintas kriaušėmis</t>
  </si>
  <si>
    <t>18/25 3</t>
  </si>
  <si>
    <t>2-3/61A 1</t>
  </si>
  <si>
    <t>Virtų burokėlių salotos su žirneliais ir raugintais agurkais (augalinis)</t>
  </si>
  <si>
    <t>SMP 287-1</t>
  </si>
  <si>
    <t>Virti ryžiai (augalinis) (tausojantis)</t>
  </si>
  <si>
    <t>12-7/141T 3</t>
  </si>
  <si>
    <t>1-3/35AT 1</t>
  </si>
  <si>
    <t>Pupelių sriuba su bulvėmis, morkomis  (augalinis) (tausojantis)</t>
  </si>
  <si>
    <t>vertė, kcal</t>
  </si>
  <si>
    <t>Energinė</t>
  </si>
  <si>
    <t>/25/5/20</t>
  </si>
  <si>
    <t xml:space="preserve">16-1/1 1 </t>
  </si>
  <si>
    <t>Viso grūdo ruginė duona su sviestu (82%) ir varškės sūriu (13%)</t>
  </si>
  <si>
    <t>3-3/55AT 3</t>
  </si>
  <si>
    <t>Viso grūdo avižinių dribsnių košė su ypač tyru alyvuogių aliejumi (augalinis)</t>
  </si>
  <si>
    <t>7-8/160T 2</t>
  </si>
  <si>
    <t>4-8/162T 4</t>
  </si>
  <si>
    <t>10-5/101T 4</t>
  </si>
  <si>
    <t>1-3/42AT 1</t>
  </si>
  <si>
    <t>Tiršta raudonųjų lęšių sriuba su bulvėmis, morkomis (augalinis) (tausojantis)</t>
  </si>
  <si>
    <t>Nesaldinta mėtų arbata</t>
  </si>
  <si>
    <t>120(90/30)</t>
  </si>
  <si>
    <t>15-1/6 2</t>
  </si>
  <si>
    <t>3-3/32T 4</t>
  </si>
  <si>
    <t>Manų košė su cinamonu ir sviestu (82%) (tausojantis)</t>
  </si>
  <si>
    <t>Nesaldintas jogurtas (2.5%)</t>
  </si>
  <si>
    <t>6-8/161T 3</t>
  </si>
  <si>
    <t>vertė,</t>
  </si>
  <si>
    <t>2-1/2A 2</t>
  </si>
  <si>
    <t>Gūžinių kopūstų salotos su porais, morkomia ir ypač tyru alyvuogių aliejumi (augalinis)</t>
  </si>
  <si>
    <t>4-8/163AT 3</t>
  </si>
  <si>
    <t>SMP 4-8/200 1</t>
  </si>
  <si>
    <t>II- Cukinija įdaryta daržovėmis  (tausojantis)(augalinis)</t>
  </si>
  <si>
    <t>11-8/162T 2     1</t>
  </si>
  <si>
    <t>18/20 3</t>
  </si>
  <si>
    <t>18/7 1</t>
  </si>
  <si>
    <t>Saldintas jogurtas</t>
  </si>
  <si>
    <t>Kumpio ir sūrio užkepėlė</t>
  </si>
  <si>
    <t>Konservuoti žalieji žirneliai</t>
  </si>
  <si>
    <t>18/8 1*2</t>
  </si>
  <si>
    <t>Sviestas (82%)</t>
  </si>
  <si>
    <t>18/70 2</t>
  </si>
  <si>
    <t>2-1/7A 2</t>
  </si>
  <si>
    <t>Pekino kopūstų, morkų ir agurkų salotos su ypač tyru alyvuogių aliejumi (augalinis)</t>
  </si>
  <si>
    <t xml:space="preserve">SMP 10-5/111T </t>
  </si>
  <si>
    <t xml:space="preserve">II- Plovas su daržovėmis (tausojantis) </t>
  </si>
  <si>
    <t>75/75</t>
  </si>
  <si>
    <t>SMP 405</t>
  </si>
  <si>
    <t>I- Ryžių plovas su vištiena (tausojantis)</t>
  </si>
  <si>
    <t>1-3/38AT 1</t>
  </si>
  <si>
    <t>Daržovių ir viso grūdo makaronų sriuba (augalinis) (tausojantis)</t>
  </si>
  <si>
    <t>Energinė vertė,  kcal</t>
  </si>
  <si>
    <t>60(48/6/6)</t>
  </si>
  <si>
    <t>15-1/1 2</t>
  </si>
  <si>
    <t>Varškė (9 %) su graikišku jogurtu (2%) ir uogomis</t>
  </si>
  <si>
    <t>3-3/30T 3</t>
  </si>
  <si>
    <t>Miežinių kruopų košė su sviestu (82%) (tausojantis)</t>
  </si>
  <si>
    <t xml:space="preserve">I- Keptas su garais jautienos paplotėlis, užkeptas sūriu ir marinuotais agurkais (tausojantis) </t>
  </si>
  <si>
    <t>9-7/144T 5</t>
  </si>
  <si>
    <t>Lietiniai blynai su sūrio įdaru (tausojantis)</t>
  </si>
  <si>
    <t>II-Pilno grūdo makaronai su daržovių padažu ir kietuoju sūriu 45% (tausojantis)</t>
  </si>
  <si>
    <t>Pilno grūdo makaronai su ypač tyru aliejumi (tausojantis)</t>
  </si>
  <si>
    <t>I- Garuose kepta kiaulienos sprandinė su morkomis ir poromis (tausojantis)</t>
  </si>
  <si>
    <t xml:space="preserve">II- Žemaičiai su daržovėmis (2vnt.) (tausojantis) </t>
  </si>
  <si>
    <t xml:space="preserve">Trintos uogos </t>
  </si>
  <si>
    <t>Viso grūdo spelta miltų sklindžiai  (tausojantis)</t>
  </si>
  <si>
    <t xml:space="preserve">  6-8/161T 3</t>
  </si>
  <si>
    <t>II- Cukinijų, morkų, bulvių blyneliai  (augalinis) (tausojantis)</t>
  </si>
  <si>
    <t>II- Lazanija su daržovėmis (tausojantis)</t>
  </si>
  <si>
    <t>I- Troškintos jautienos juostelės svogūnų-grietinėles padaže (tausojantis)</t>
  </si>
  <si>
    <t>I- Garuose keptas  žuvies maltinis (tausojantis)</t>
  </si>
  <si>
    <t>II- Vanilinis varškės (9%)  apkepas (tausojantis)</t>
  </si>
  <si>
    <t>Viso grūdo avižų kruopų košė su cinamonu ir sviestu (82%) (tausojantis)</t>
  </si>
  <si>
    <t>I-Plovas su kalakutiena (tausojantis)</t>
  </si>
  <si>
    <t xml:space="preserve">II- Virti viso grūdo makaronai su malta kiauliena (tausojantis) </t>
  </si>
  <si>
    <t>I- Kapotos žuvies kepsnelis (lydeka, menkė) (tausojantis)</t>
  </si>
  <si>
    <t>18/22 4</t>
  </si>
  <si>
    <t xml:space="preserve">Rauginti agurkai </t>
  </si>
  <si>
    <t>I- Kiaulienos maltinis įdarytas sūriu (tausojantis)</t>
  </si>
  <si>
    <t>Orkaitėje keptos bulvės su žolelėmis (augalinis)</t>
  </si>
  <si>
    <t>Garintos daržovės (augalinis)</t>
  </si>
  <si>
    <t>Spelta miltų sklindžiai su obuoliais ir bananais (tausojantis)</t>
  </si>
  <si>
    <t>I- Kapotos kalakutienos kepsnelis su daržovių padažu (tausojantis)</t>
  </si>
  <si>
    <t xml:space="preserve">II- Daržovių apkepas (tausojantis) </t>
  </si>
  <si>
    <t>Sezoninės daržovės</t>
  </si>
  <si>
    <t>Orkaitėje kepti varškėčiai (9%)  (tausojantis)</t>
  </si>
  <si>
    <t>II- Bulvių plokštainis su nesaldintu jogurtu (tausojantis)</t>
  </si>
  <si>
    <t>Virti virtinukai (9%) su pilno grūdo miltais (tausojantis)</t>
  </si>
  <si>
    <t>II-Vištienos troškinys su daržovėmis ir grietinelė (tausojantis)</t>
  </si>
  <si>
    <t>I- Keptas su garais kalakutienos kukulaitis (tausojantis)</t>
  </si>
  <si>
    <t>Bulvių  plokštainis (tausojantis)</t>
  </si>
  <si>
    <t>II- Keptas orkaitėje vištienos šlaunelių mėsos kepsnys kukurūzų apvalkale (tausojantis)</t>
  </si>
  <si>
    <t>Kreminė daržovių sriuba (augalinis) (tausojantis)</t>
  </si>
  <si>
    <t>II- Perlinių kruopų rizoto su daržovėmis (tausojantis) (augalinis)</t>
  </si>
  <si>
    <t>Avižinių dribsnių blyneliai su obuoliais (tausojantis)</t>
  </si>
  <si>
    <t xml:space="preserve">II -Lietiniai su varške (tausojantis) </t>
  </si>
  <si>
    <t>II- Bulviniai blynai (tausojantis)</t>
  </si>
  <si>
    <t>Virti varškėčiai (9%) su viso grūdo miltais (tausojantis)</t>
  </si>
  <si>
    <t>I-Kalakutienos šlaunelių mėsos ir daržovių (bulvės, morkos, žirneliai, kopūstai) troškinys (tausojantis)</t>
  </si>
  <si>
    <t>160 (60/100)</t>
  </si>
  <si>
    <t>120(70/50)</t>
  </si>
  <si>
    <t>110(80/30)</t>
  </si>
  <si>
    <t>100(80/20)</t>
  </si>
  <si>
    <t>170 (110/60)</t>
  </si>
  <si>
    <t>160 (110/50)</t>
  </si>
  <si>
    <t>110 (80/30)</t>
  </si>
  <si>
    <t xml:space="preserve">Viso grūdo bandelė (cukrų iki 16g/100g) </t>
  </si>
  <si>
    <t>Vaisių salotos</t>
  </si>
  <si>
    <t>150 (80/70)</t>
  </si>
  <si>
    <t>11-18 metų amžiaus vaikams</t>
  </si>
  <si>
    <t>3-3/30T 4</t>
  </si>
  <si>
    <t>18/20 10</t>
  </si>
  <si>
    <t>SMP 18/200 2</t>
  </si>
  <si>
    <t>10-5/111T 5</t>
  </si>
  <si>
    <t>240(95/145)</t>
  </si>
  <si>
    <t>Pekino kopūstų ir agurkų salotos su ypač tyru alyvuogių aliejumi (augalinis)</t>
  </si>
  <si>
    <t>2-1/7A 7</t>
  </si>
  <si>
    <t>8-3/60T 4</t>
  </si>
  <si>
    <t>18/70 3</t>
  </si>
  <si>
    <t>18/20 13</t>
  </si>
  <si>
    <t>11-8/162T 3</t>
  </si>
  <si>
    <t>SMP 4-8/200 2</t>
  </si>
  <si>
    <t>2-1/2A 4</t>
  </si>
  <si>
    <t>SMP -6-8/161T 3</t>
  </si>
  <si>
    <t>SMP - 3-3/32T 4</t>
  </si>
  <si>
    <t>15-1/6 5</t>
  </si>
  <si>
    <t>II- Daržovių apkepas (tausojantis)</t>
  </si>
  <si>
    <t>3-3/50T 5</t>
  </si>
  <si>
    <t>2-1/25A 3</t>
  </si>
  <si>
    <t>7-8/160T 6</t>
  </si>
  <si>
    <t>Viso grūdo avižinių dribsnių košė su ypač tyru alyvuogių aliejumi ir cinamonu (augalinis)</t>
  </si>
  <si>
    <t>3-3/55AT 4</t>
  </si>
  <si>
    <t>16-1/1 2</t>
  </si>
  <si>
    <t>32/6/22</t>
  </si>
  <si>
    <t>12-7/141T 4</t>
  </si>
  <si>
    <t>4-8/170 4</t>
  </si>
  <si>
    <t>170/25</t>
  </si>
  <si>
    <t>SMP 287-2</t>
  </si>
  <si>
    <t>2-3/61A 4</t>
  </si>
  <si>
    <t>140 (120/20)</t>
  </si>
  <si>
    <t>I- Kepta su garais liesa (menkė, lydeka) žuvis su provanso žolelėmis (tausojantis)</t>
  </si>
  <si>
    <t>9-7/144T 4</t>
  </si>
  <si>
    <t>10-5/112T 6</t>
  </si>
  <si>
    <t>3-5/105AT 5</t>
  </si>
  <si>
    <t>2-1/19A 5</t>
  </si>
  <si>
    <t>Lietiniai su sūriu</t>
  </si>
  <si>
    <t>100/60</t>
  </si>
  <si>
    <t>3-3/42AT 3</t>
  </si>
  <si>
    <t>15-1/2 5</t>
  </si>
  <si>
    <t>150(85/45/15)</t>
  </si>
  <si>
    <t>10-7/141T 4</t>
  </si>
  <si>
    <t>6-5/101T 6</t>
  </si>
  <si>
    <t>6-3/61AT 1</t>
  </si>
  <si>
    <t>2-1/17A 5</t>
  </si>
  <si>
    <t>7-8/169T 4</t>
  </si>
  <si>
    <t>8-8/162T 5</t>
  </si>
  <si>
    <t>11-5/102T 5</t>
  </si>
  <si>
    <t>150(100/50)</t>
  </si>
  <si>
    <t>4-8/160T 8</t>
  </si>
  <si>
    <t>2-1/25A 5</t>
  </si>
  <si>
    <t>250 (150/100)</t>
  </si>
  <si>
    <t>3-3/36AT 4</t>
  </si>
  <si>
    <t>10-5/113T 3</t>
  </si>
  <si>
    <t>100/10</t>
  </si>
  <si>
    <t>4-5/107T 7</t>
  </si>
  <si>
    <t>2-3/63A 4</t>
  </si>
  <si>
    <t>Vakarienė  15.30 val.</t>
  </si>
  <si>
    <t>3-3/58T 3</t>
  </si>
  <si>
    <t>Viso grūdo bandelė (cukrų iki 16g/100g)</t>
  </si>
  <si>
    <t>12-5/100T 3</t>
  </si>
  <si>
    <t>130 (80/50)</t>
  </si>
  <si>
    <t>2-1/16A 5</t>
  </si>
  <si>
    <t>1-3/19AT 1</t>
  </si>
  <si>
    <t>3-3/54T 3</t>
  </si>
  <si>
    <t>10-7/143T 5</t>
  </si>
  <si>
    <t>120 (105/15)</t>
  </si>
  <si>
    <t>3-3/57T 2</t>
  </si>
  <si>
    <t xml:space="preserve">2-1/20A </t>
  </si>
  <si>
    <t>7-8/163 4</t>
  </si>
  <si>
    <t>100/50</t>
  </si>
  <si>
    <t>10-5/105T 4</t>
  </si>
  <si>
    <t>5-5/107AT 7</t>
  </si>
  <si>
    <t>300 (90/150/60)</t>
  </si>
  <si>
    <t>3-6/120 7</t>
  </si>
  <si>
    <t>Tiršta manų košė su  sviestu (82%) (tausojantis)</t>
  </si>
  <si>
    <t>3-3/47T 4</t>
  </si>
  <si>
    <t>10-3/62T 4</t>
  </si>
  <si>
    <t>SMP 4-8/201 2</t>
  </si>
  <si>
    <t>SMP 3-3/200 2</t>
  </si>
  <si>
    <t>2-1/8A 4</t>
  </si>
  <si>
    <t>SMP - 1512 - 2</t>
  </si>
  <si>
    <t>6-3/60T 5</t>
  </si>
  <si>
    <t>18/5 3</t>
  </si>
  <si>
    <t>SMP1 1-3/200AT 1</t>
  </si>
  <si>
    <t>12-5/102T 4</t>
  </si>
  <si>
    <t>210(134/76)</t>
  </si>
  <si>
    <t>SMP 4-8/202 2</t>
  </si>
  <si>
    <t>4-3/64T 5</t>
  </si>
  <si>
    <t>7-3/60T 8</t>
  </si>
  <si>
    <t>3-3/40T 4</t>
  </si>
  <si>
    <t>2-1/21A 4</t>
  </si>
  <si>
    <t>7-8/170T 6</t>
  </si>
  <si>
    <t>250(125/125)</t>
  </si>
  <si>
    <t>3-3/39T 4</t>
  </si>
  <si>
    <t>9-7/146T 3</t>
  </si>
  <si>
    <t>SMP - 11-5/101T 5</t>
  </si>
  <si>
    <t>200 (150/50)</t>
  </si>
  <si>
    <t>2-1/6A 7</t>
  </si>
  <si>
    <t>8-8/161T 4</t>
  </si>
  <si>
    <t>Daržovių ir pilno grūdo makaronų sriuba (augalinis) (tausojantis)</t>
  </si>
  <si>
    <t>Rauginti agurkai</t>
  </si>
  <si>
    <t>Tarkuotos šviežios morkos citrinos sultimis</t>
  </si>
  <si>
    <t>Orkaitėje kepti varškėčiai (9%) (tausojantis)</t>
  </si>
  <si>
    <t>II- Lietiniai su varške (tausojantis)</t>
  </si>
  <si>
    <t>II- Virti pilno grūdo makaronai su malta kiauliena (tausojantis)</t>
  </si>
  <si>
    <t>p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</si>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</sst>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9.5"/>
      <color rgb="FF000000"/>
      <name val="Times New Roman"/>
      <family val="1"/>
    </font>
    <font>
      <b/>
      <sz val="9.5"/>
      <color rgb="FF000000"/>
      <name val="Times New Roman"/>
      <family val="1"/>
    </font>
    <font>
      <sz val="9.5"/>
      <color theme="1"/>
      <name val="Times New Roman"/>
      <family val="1"/>
    </font>
    <font>
      <b/>
      <sz val="9.5"/>
      <color theme="1"/>
      <name val="Times New Roman"/>
      <family val="1"/>
    </font>
    <font>
      <sz val="9.5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51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5"/>
    </xf>
    <xf numFmtId="2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2" fontId="5" fillId="2" borderId="14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 wrapText="1"/>
    </xf>
    <xf numFmtId="2" fontId="7" fillId="2" borderId="16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 wrapText="1"/>
    </xf>
    <xf numFmtId="2" fontId="5" fillId="2" borderId="15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wrapText="1"/>
    </xf>
    <xf numFmtId="0" fontId="5" fillId="2" borderId="22" xfId="0" applyFont="1" applyFill="1" applyBorder="1" applyAlignment="1">
      <alignment horizontal="left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7" fillId="0" borderId="42" xfId="0" applyFont="1" applyBorder="1" applyAlignment="1">
      <alignment horizontal="left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47" xfId="0" applyBorder="1" applyAlignment="1">
      <alignment horizontal="center"/>
    </xf>
    <xf numFmtId="0" fontId="6" fillId="0" borderId="18" xfId="0" applyFont="1" applyBorder="1" applyAlignment="1">
      <alignment horizontal="left" vertical="center" indent="15"/>
    </xf>
    <xf numFmtId="0" fontId="7" fillId="2" borderId="1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vertical="center" wrapText="1"/>
    </xf>
    <xf numFmtId="2" fontId="10" fillId="2" borderId="48" xfId="0" applyNumberFormat="1" applyFont="1" applyFill="1" applyBorder="1" applyAlignment="1">
      <alignment horizontal="center" vertical="top" shrinkToFit="1"/>
    </xf>
    <xf numFmtId="2" fontId="10" fillId="2" borderId="49" xfId="0" applyNumberFormat="1" applyFont="1" applyFill="1" applyBorder="1" applyAlignment="1">
      <alignment horizontal="left" vertical="top" indent="2" shrinkToFit="1"/>
    </xf>
    <xf numFmtId="2" fontId="10" fillId="2" borderId="49" xfId="0" applyNumberFormat="1" applyFont="1" applyFill="1" applyBorder="1" applyAlignment="1">
      <alignment horizontal="center" vertical="top" shrinkToFit="1"/>
    </xf>
    <xf numFmtId="2" fontId="3" fillId="2" borderId="49" xfId="0" applyNumberFormat="1" applyFont="1" applyFill="1" applyBorder="1" applyAlignment="1">
      <alignment horizontal="center" vertical="top" shrinkToFit="1"/>
    </xf>
    <xf numFmtId="0" fontId="5" fillId="2" borderId="1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15"/>
    </xf>
    <xf numFmtId="0" fontId="7" fillId="2" borderId="17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12" fillId="0" borderId="0" xfId="0" applyFont="1"/>
    <xf numFmtId="0" fontId="7" fillId="0" borderId="12" xfId="0" applyFont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 wrapText="1"/>
    </xf>
    <xf numFmtId="2" fontId="3" fillId="2" borderId="50" xfId="0" applyNumberFormat="1" applyFont="1" applyFill="1" applyBorder="1" applyAlignment="1">
      <alignment horizontal="center" vertical="top" shrinkToFit="1"/>
    </xf>
    <xf numFmtId="2" fontId="10" fillId="2" borderId="15" xfId="0" applyNumberFormat="1" applyFont="1" applyFill="1" applyBorder="1" applyAlignment="1">
      <alignment horizontal="center" vertical="top" shrinkToFit="1"/>
    </xf>
    <xf numFmtId="2" fontId="10" fillId="2" borderId="8" xfId="0" applyNumberFormat="1" applyFont="1" applyFill="1" applyBorder="1" applyAlignment="1">
      <alignment horizontal="center" vertical="top" shrinkToFit="1"/>
    </xf>
    <xf numFmtId="2" fontId="5" fillId="0" borderId="16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7" fillId="2" borderId="12" xfId="0" applyNumberFormat="1" applyFont="1" applyFill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2" fontId="5" fillId="2" borderId="11" xfId="0" applyNumberFormat="1" applyFont="1" applyFill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wrapText="1"/>
    </xf>
    <xf numFmtId="0" fontId="13" fillId="2" borderId="14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wrapText="1"/>
    </xf>
    <xf numFmtId="2" fontId="10" fillId="2" borderId="14" xfId="0" applyNumberFormat="1" applyFont="1" applyFill="1" applyBorder="1" applyAlignment="1">
      <alignment horizontal="center" wrapText="1"/>
    </xf>
    <xf numFmtId="2" fontId="13" fillId="2" borderId="8" xfId="0" applyNumberFormat="1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2" fontId="13" fillId="2" borderId="15" xfId="0" applyNumberFormat="1" applyFont="1" applyFill="1" applyBorder="1" applyAlignment="1">
      <alignment horizontal="center" vertical="center" wrapText="1"/>
    </xf>
    <xf numFmtId="2" fontId="13" fillId="2" borderId="9" xfId="0" applyNumberFormat="1" applyFont="1" applyFill="1" applyBorder="1" applyAlignment="1">
      <alignment horizontal="center" vertical="center" wrapText="1"/>
    </xf>
    <xf numFmtId="2" fontId="13" fillId="2" borderId="8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 wrapText="1"/>
    </xf>
    <xf numFmtId="2" fontId="13" fillId="2" borderId="12" xfId="0" applyNumberFormat="1" applyFont="1" applyFill="1" applyBorder="1" applyAlignment="1">
      <alignment horizontal="center" vertical="center" wrapText="1"/>
    </xf>
    <xf numFmtId="2" fontId="13" fillId="2" borderId="11" xfId="0" applyNumberFormat="1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2" fontId="7" fillId="2" borderId="9" xfId="0" applyNumberFormat="1" applyFont="1" applyFill="1" applyBorder="1" applyAlignment="1">
      <alignment horizontal="center" vertical="center" wrapText="1"/>
    </xf>
    <xf numFmtId="2" fontId="7" fillId="2" borderId="15" xfId="0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 indent="5"/>
    </xf>
    <xf numFmtId="0" fontId="6" fillId="0" borderId="3" xfId="0" applyFont="1" applyBorder="1" applyAlignment="1">
      <alignment horizontal="left" vertical="center" wrapText="1" indent="5"/>
    </xf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 indent="8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 indent="8"/>
    </xf>
    <xf numFmtId="0" fontId="6" fillId="3" borderId="5" xfId="0" applyFont="1" applyFill="1" applyBorder="1" applyAlignment="1">
      <alignment horizontal="left" vertical="center" wrapText="1" indent="8"/>
    </xf>
    <xf numFmtId="0" fontId="4" fillId="3" borderId="26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left" vertical="center" wrapText="1" indent="8"/>
    </xf>
    <xf numFmtId="0" fontId="4" fillId="3" borderId="45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vertical="top" wrapText="1"/>
    </xf>
    <xf numFmtId="0" fontId="0" fillId="3" borderId="28" xfId="0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3" borderId="16" xfId="0" applyFill="1" applyBorder="1" applyAlignment="1">
      <alignment horizontal="center" vertical="top" wrapText="1"/>
    </xf>
    <xf numFmtId="0" fontId="7" fillId="3" borderId="4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17" xfId="0" applyFill="1" applyBorder="1" applyAlignment="1">
      <alignment vertical="top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top" wrapText="1"/>
    </xf>
    <xf numFmtId="0" fontId="6" fillId="3" borderId="17" xfId="0" applyFont="1" applyFill="1" applyBorder="1" applyAlignment="1">
      <alignment horizontal="left" vertical="center" wrapText="1" indent="8"/>
    </xf>
    <xf numFmtId="0" fontId="6" fillId="3" borderId="24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 indent="8"/>
    </xf>
    <xf numFmtId="0" fontId="0" fillId="3" borderId="22" xfId="0" applyFill="1" applyBorder="1" applyAlignment="1">
      <alignment vertical="top" wrapText="1"/>
    </xf>
    <xf numFmtId="0" fontId="4" fillId="3" borderId="4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2" fontId="3" fillId="3" borderId="33" xfId="0" applyNumberFormat="1" applyFont="1" applyFill="1" applyBorder="1" applyAlignment="1">
      <alignment horizontal="center" vertical="center" wrapText="1"/>
    </xf>
    <xf numFmtId="2" fontId="3" fillId="3" borderId="40" xfId="0" applyNumberFormat="1" applyFont="1" applyFill="1" applyBorder="1" applyAlignment="1">
      <alignment horizontal="center" vertical="center" wrapText="1"/>
    </xf>
    <xf numFmtId="2" fontId="3" fillId="3" borderId="38" xfId="0" applyNumberFormat="1" applyFont="1" applyFill="1" applyBorder="1" applyAlignment="1">
      <alignment horizontal="center" vertical="center" wrapText="1"/>
    </xf>
    <xf numFmtId="2" fontId="7" fillId="3" borderId="40" xfId="0" applyNumberFormat="1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center" wrapText="1" indent="8"/>
    </xf>
    <xf numFmtId="0" fontId="4" fillId="3" borderId="32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vertical="top" wrapText="1"/>
    </xf>
    <xf numFmtId="0" fontId="0" fillId="3" borderId="30" xfId="0" applyFill="1" applyBorder="1" applyAlignment="1">
      <alignment horizontal="center" vertical="top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3" borderId="15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8F7BB-84E3-478A-A12C-3600DE947E0B}">
  <dimension ref="B1:I551"/>
  <sheetViews>
    <sheetView tabSelected="1" topLeftCell="A505" zoomScaleNormal="100" workbookViewId="0">
      <selection activeCell="K545" sqref="K545"/>
    </sheetView>
  </sheetViews>
  <sheetFormatPr defaultRowHeight="14.4" x14ac:dyDescent="0.3"/>
  <cols>
    <col min="1" max="1" width="4" customWidth="1"/>
    <col min="2" max="2" width="71.5546875" customWidth="1"/>
    <col min="3" max="3" width="15.109375" style="1" customWidth="1"/>
    <col min="4" max="4" width="12.109375" style="1" customWidth="1"/>
    <col min="5" max="5" width="12.5546875" style="1" customWidth="1"/>
    <col min="6" max="6" width="13.5546875" style="1" customWidth="1"/>
    <col min="7" max="7" width="12.44140625" style="1" customWidth="1"/>
    <col min="8" max="8" width="13.33203125" style="1" customWidth="1"/>
  </cols>
  <sheetData>
    <row r="1" spans="2:8" s="1" customFormat="1" ht="24" customHeight="1" thickBot="1" x14ac:dyDescent="0.35">
      <c r="B1" s="144" t="s">
        <v>52</v>
      </c>
      <c r="C1" s="145" t="s">
        <v>239</v>
      </c>
      <c r="D1" s="146"/>
      <c r="E1" s="147"/>
      <c r="F1" s="146" t="s">
        <v>141</v>
      </c>
      <c r="G1" s="146"/>
      <c r="H1" s="147"/>
    </row>
    <row r="2" spans="2:8" ht="15" thickBot="1" x14ac:dyDescent="0.35">
      <c r="B2" s="97" t="s">
        <v>49</v>
      </c>
    </row>
    <row r="3" spans="2:8" ht="15" thickBot="1" x14ac:dyDescent="0.35">
      <c r="B3" s="148"/>
      <c r="C3" s="149"/>
      <c r="D3" s="150" t="s">
        <v>39</v>
      </c>
      <c r="E3" s="151" t="s">
        <v>17</v>
      </c>
      <c r="F3" s="152"/>
      <c r="G3" s="153"/>
      <c r="H3" s="150" t="s">
        <v>48</v>
      </c>
    </row>
    <row r="4" spans="2:8" ht="15.6" customHeight="1" x14ac:dyDescent="0.3">
      <c r="B4" s="154" t="s">
        <v>20</v>
      </c>
      <c r="C4" s="155" t="s">
        <v>19</v>
      </c>
      <c r="D4" s="156"/>
      <c r="E4" s="155" t="s">
        <v>14</v>
      </c>
      <c r="F4" s="155" t="s">
        <v>13</v>
      </c>
      <c r="G4" s="155" t="s">
        <v>12</v>
      </c>
      <c r="H4" s="156"/>
    </row>
    <row r="5" spans="2:8" ht="11.4" customHeight="1" thickBot="1" x14ac:dyDescent="0.35">
      <c r="B5" s="157"/>
      <c r="C5" s="158"/>
      <c r="D5" s="159"/>
      <c r="E5" s="160" t="s">
        <v>37</v>
      </c>
      <c r="F5" s="160" t="s">
        <v>36</v>
      </c>
      <c r="G5" s="160" t="s">
        <v>35</v>
      </c>
      <c r="H5" s="159"/>
    </row>
    <row r="6" spans="2:8" ht="21.6" customHeight="1" thickBot="1" x14ac:dyDescent="0.35">
      <c r="B6" s="21" t="s">
        <v>299</v>
      </c>
      <c r="C6" s="20" t="s">
        <v>298</v>
      </c>
      <c r="D6" s="20">
        <v>250</v>
      </c>
      <c r="E6" s="20">
        <v>7.03</v>
      </c>
      <c r="F6" s="20">
        <v>4.01</v>
      </c>
      <c r="G6" s="20">
        <v>46.44</v>
      </c>
      <c r="H6" s="20">
        <v>249.93</v>
      </c>
    </row>
    <row r="7" spans="2:8" ht="16.2" customHeight="1" thickBot="1" x14ac:dyDescent="0.35">
      <c r="B7" s="48" t="s">
        <v>297</v>
      </c>
      <c r="C7" s="46" t="s">
        <v>296</v>
      </c>
      <c r="D7" s="46" t="s">
        <v>295</v>
      </c>
      <c r="E7" s="46">
        <v>8.27</v>
      </c>
      <c r="F7" s="46">
        <v>4.46</v>
      </c>
      <c r="G7" s="96">
        <v>2.4</v>
      </c>
      <c r="H7" s="46">
        <v>82.87</v>
      </c>
    </row>
    <row r="8" spans="2:8" ht="17.399999999999999" customHeight="1" thickBot="1" x14ac:dyDescent="0.35">
      <c r="B8" s="21" t="s">
        <v>44</v>
      </c>
      <c r="C8" s="20" t="s">
        <v>98</v>
      </c>
      <c r="D8" s="20">
        <v>100</v>
      </c>
      <c r="E8" s="49">
        <v>0.4</v>
      </c>
      <c r="F8" s="49">
        <v>0.4</v>
      </c>
      <c r="G8" s="49">
        <v>13</v>
      </c>
      <c r="H8" s="49">
        <v>57.2</v>
      </c>
    </row>
    <row r="9" spans="2:8" ht="17.399999999999999" customHeight="1" thickBot="1" x14ac:dyDescent="0.35">
      <c r="B9" s="21" t="s">
        <v>137</v>
      </c>
      <c r="C9" s="20" t="s">
        <v>136</v>
      </c>
      <c r="D9" s="20">
        <v>200</v>
      </c>
      <c r="E9" s="49">
        <v>0</v>
      </c>
      <c r="F9" s="49">
        <v>0</v>
      </c>
      <c r="G9" s="49">
        <v>0</v>
      </c>
      <c r="H9" s="49">
        <v>0</v>
      </c>
    </row>
    <row r="10" spans="2:8" ht="15" thickBot="1" x14ac:dyDescent="0.35">
      <c r="B10" s="161" t="s">
        <v>23</v>
      </c>
      <c r="C10" s="162"/>
      <c r="D10" s="163"/>
      <c r="E10" s="164">
        <f>SUM(E6:E9)</f>
        <v>15.700000000000001</v>
      </c>
      <c r="F10" s="165">
        <f>SUM(F6:F9)</f>
        <v>8.8699999999999992</v>
      </c>
      <c r="G10" s="165">
        <f>SUM(G6:G9)</f>
        <v>61.839999999999996</v>
      </c>
      <c r="H10" s="164">
        <f>SUM(H6:H9)</f>
        <v>390</v>
      </c>
    </row>
    <row r="11" spans="2:8" ht="18" customHeight="1" thickBot="1" x14ac:dyDescent="0.35">
      <c r="B11" s="95" t="s">
        <v>40</v>
      </c>
      <c r="C11" s="142"/>
      <c r="D11" s="143"/>
      <c r="E11" s="143"/>
      <c r="F11" s="143"/>
      <c r="G11" s="143"/>
      <c r="H11" s="143"/>
    </row>
    <row r="12" spans="2:8" ht="23.4" customHeight="1" thickBot="1" x14ac:dyDescent="0.35">
      <c r="B12" s="166"/>
      <c r="C12" s="167"/>
      <c r="D12" s="150" t="s">
        <v>39</v>
      </c>
      <c r="E12" s="151" t="s">
        <v>17</v>
      </c>
      <c r="F12" s="152"/>
      <c r="G12" s="153"/>
      <c r="H12" s="150" t="s">
        <v>294</v>
      </c>
    </row>
    <row r="13" spans="2:8" ht="21" customHeight="1" x14ac:dyDescent="0.3">
      <c r="B13" s="154" t="s">
        <v>20</v>
      </c>
      <c r="C13" s="155" t="s">
        <v>19</v>
      </c>
      <c r="D13" s="156"/>
      <c r="E13" s="155" t="s">
        <v>14</v>
      </c>
      <c r="F13" s="155" t="s">
        <v>13</v>
      </c>
      <c r="G13" s="155" t="s">
        <v>12</v>
      </c>
      <c r="H13" s="156"/>
    </row>
    <row r="14" spans="2:8" ht="12" customHeight="1" thickBot="1" x14ac:dyDescent="0.35">
      <c r="B14" s="157"/>
      <c r="C14" s="158"/>
      <c r="D14" s="159"/>
      <c r="E14" s="160" t="s">
        <v>37</v>
      </c>
      <c r="F14" s="160" t="s">
        <v>36</v>
      </c>
      <c r="G14" s="160" t="s">
        <v>35</v>
      </c>
      <c r="H14" s="159"/>
    </row>
    <row r="15" spans="2:8" ht="21.6" customHeight="1" thickBot="1" x14ac:dyDescent="0.35">
      <c r="B15" s="94" t="s">
        <v>293</v>
      </c>
      <c r="C15" s="20" t="s">
        <v>292</v>
      </c>
      <c r="D15" s="20">
        <v>150</v>
      </c>
      <c r="E15" s="20">
        <v>3.73</v>
      </c>
      <c r="F15" s="20">
        <v>5.0999999999999996</v>
      </c>
      <c r="G15" s="20">
        <v>20.73</v>
      </c>
      <c r="H15" s="20">
        <v>143.79</v>
      </c>
    </row>
    <row r="16" spans="2:8" ht="18" customHeight="1" thickBot="1" x14ac:dyDescent="0.35">
      <c r="B16" s="34" t="s">
        <v>32</v>
      </c>
      <c r="C16" s="20" t="s">
        <v>31</v>
      </c>
      <c r="D16" s="20">
        <v>5</v>
      </c>
      <c r="E16" s="20">
        <v>0.13</v>
      </c>
      <c r="F16" s="20">
        <v>1.5</v>
      </c>
      <c r="G16" s="20">
        <v>0.14000000000000001</v>
      </c>
      <c r="H16" s="20">
        <v>14.7</v>
      </c>
    </row>
    <row r="17" spans="2:8" ht="18" customHeight="1" thickBot="1" x14ac:dyDescent="0.35">
      <c r="B17" s="5" t="s">
        <v>9</v>
      </c>
      <c r="C17" s="3" t="s">
        <v>8</v>
      </c>
      <c r="D17" s="3">
        <v>20</v>
      </c>
      <c r="E17" s="3">
        <v>1.48</v>
      </c>
      <c r="F17" s="3">
        <v>0.32</v>
      </c>
      <c r="G17" s="3">
        <v>8.56</v>
      </c>
      <c r="H17" s="3">
        <v>43.04</v>
      </c>
    </row>
    <row r="18" spans="2:8" ht="20.399999999999999" customHeight="1" thickBot="1" x14ac:dyDescent="0.35">
      <c r="B18" s="39" t="s">
        <v>291</v>
      </c>
      <c r="C18" s="51" t="s">
        <v>290</v>
      </c>
      <c r="D18" s="93" t="s">
        <v>289</v>
      </c>
      <c r="E18" s="51">
        <v>22.93</v>
      </c>
      <c r="F18" s="51">
        <v>19.489999999999998</v>
      </c>
      <c r="G18" s="51">
        <v>21.3</v>
      </c>
      <c r="H18" s="51">
        <v>302.63</v>
      </c>
    </row>
    <row r="19" spans="2:8" ht="16.8" customHeight="1" thickBot="1" x14ac:dyDescent="0.35">
      <c r="B19" s="14" t="s">
        <v>288</v>
      </c>
      <c r="C19" s="13" t="s">
        <v>287</v>
      </c>
      <c r="D19" s="13">
        <v>200</v>
      </c>
      <c r="E19" s="92">
        <v>7.36</v>
      </c>
      <c r="F19" s="91">
        <v>5.97</v>
      </c>
      <c r="G19" s="90">
        <v>49.57</v>
      </c>
      <c r="H19" s="89">
        <v>276.7</v>
      </c>
    </row>
    <row r="20" spans="2:8" ht="19.2" customHeight="1" thickBot="1" x14ac:dyDescent="0.35">
      <c r="B20" s="88" t="s">
        <v>286</v>
      </c>
      <c r="C20" s="3" t="s">
        <v>285</v>
      </c>
      <c r="D20" s="3">
        <v>90</v>
      </c>
      <c r="E20" s="3">
        <v>0.92</v>
      </c>
      <c r="F20" s="3">
        <v>4.74</v>
      </c>
      <c r="G20" s="3">
        <v>4.79</v>
      </c>
      <c r="H20" s="3">
        <v>65.489999999999995</v>
      </c>
    </row>
    <row r="21" spans="2:8" ht="19.8" customHeight="1" thickBot="1" x14ac:dyDescent="0.35">
      <c r="B21" s="82" t="s">
        <v>320</v>
      </c>
      <c r="C21" s="8" t="s">
        <v>319</v>
      </c>
      <c r="D21" s="8">
        <v>90</v>
      </c>
      <c r="E21" s="3">
        <v>0.28000000000000003</v>
      </c>
      <c r="F21" s="3">
        <v>0.28000000000000003</v>
      </c>
      <c r="G21" s="3">
        <v>9.1</v>
      </c>
      <c r="H21" s="3">
        <v>40.04</v>
      </c>
    </row>
    <row r="22" spans="2:8" ht="17.399999999999999" customHeight="1" thickBot="1" x14ac:dyDescent="0.35">
      <c r="B22" s="5" t="s">
        <v>109</v>
      </c>
      <c r="C22" s="3" t="s">
        <v>24</v>
      </c>
      <c r="D22" s="3">
        <v>200</v>
      </c>
      <c r="E22" s="3">
        <v>0</v>
      </c>
      <c r="F22" s="3">
        <v>0</v>
      </c>
      <c r="G22" s="26">
        <v>1</v>
      </c>
      <c r="H22" s="26">
        <v>4</v>
      </c>
    </row>
    <row r="23" spans="2:8" ht="15" thickBot="1" x14ac:dyDescent="0.35">
      <c r="B23" s="161" t="s">
        <v>198</v>
      </c>
      <c r="C23" s="162"/>
      <c r="D23" s="163"/>
      <c r="E23" s="168">
        <f>SUM(E15:E18,E20:E22)</f>
        <v>29.470000000000002</v>
      </c>
      <c r="F23" s="168">
        <f>SUM(F15:F18,F20:F22)</f>
        <v>31.43</v>
      </c>
      <c r="G23" s="168">
        <f>SUM(G15:G18,G20:G22)</f>
        <v>65.62</v>
      </c>
      <c r="H23" s="168">
        <f>SUM(H15:H16,H18,H20:H22)</f>
        <v>570.65</v>
      </c>
    </row>
    <row r="24" spans="2:8" ht="15" thickBot="1" x14ac:dyDescent="0.35">
      <c r="B24" s="161" t="s">
        <v>197</v>
      </c>
      <c r="C24" s="162"/>
      <c r="D24" s="162"/>
      <c r="E24" s="168">
        <f>SUM(E15:E17,E19:E22)</f>
        <v>13.899999999999999</v>
      </c>
      <c r="F24" s="168">
        <f>SUM(F15:F17,F19:F22)</f>
        <v>17.910000000000004</v>
      </c>
      <c r="G24" s="168">
        <f>SUM(G15:G17,G19:G22)</f>
        <v>93.89</v>
      </c>
      <c r="H24" s="168">
        <f>SUM(H15:H17,H19:H22)</f>
        <v>587.75999999999988</v>
      </c>
    </row>
    <row r="25" spans="2:8" ht="15" thickBot="1" x14ac:dyDescent="0.35">
      <c r="B25" s="22" t="s">
        <v>21</v>
      </c>
    </row>
    <row r="26" spans="2:8" ht="19.2" customHeight="1" thickBot="1" x14ac:dyDescent="0.35">
      <c r="B26" s="169" t="s">
        <v>20</v>
      </c>
      <c r="C26" s="150" t="s">
        <v>19</v>
      </c>
      <c r="D26" s="150" t="s">
        <v>39</v>
      </c>
      <c r="E26" s="151" t="s">
        <v>17</v>
      </c>
      <c r="F26" s="152"/>
      <c r="G26" s="153"/>
      <c r="H26" s="150" t="s">
        <v>16</v>
      </c>
    </row>
    <row r="27" spans="2:8" ht="15" thickBot="1" x14ac:dyDescent="0.35">
      <c r="B27" s="170"/>
      <c r="C27" s="159"/>
      <c r="D27" s="159"/>
      <c r="E27" s="160" t="s">
        <v>14</v>
      </c>
      <c r="F27" s="160" t="s">
        <v>13</v>
      </c>
      <c r="G27" s="160" t="s">
        <v>12</v>
      </c>
      <c r="H27" s="159"/>
    </row>
    <row r="28" spans="2:8" ht="15" thickBot="1" x14ac:dyDescent="0.35">
      <c r="B28" s="21" t="s">
        <v>210</v>
      </c>
      <c r="C28" s="46" t="s">
        <v>209</v>
      </c>
      <c r="D28" s="46">
        <v>130</v>
      </c>
      <c r="E28" s="20">
        <v>14.81</v>
      </c>
      <c r="F28" s="20">
        <v>14.7</v>
      </c>
      <c r="G28" s="20">
        <v>13.11</v>
      </c>
      <c r="H28" s="20">
        <v>243.95</v>
      </c>
    </row>
    <row r="29" spans="2:8" ht="18" customHeight="1" thickBot="1" x14ac:dyDescent="0.35">
      <c r="B29" s="21" t="s">
        <v>9</v>
      </c>
      <c r="C29" s="20" t="s">
        <v>284</v>
      </c>
      <c r="D29" s="20">
        <v>30</v>
      </c>
      <c r="E29" s="20">
        <v>2.2200000000000002</v>
      </c>
      <c r="F29" s="20">
        <v>0.48</v>
      </c>
      <c r="G29" s="20">
        <v>12.84</v>
      </c>
      <c r="H29" s="20">
        <v>64.56</v>
      </c>
    </row>
    <row r="30" spans="2:8" ht="15" thickBot="1" x14ac:dyDescent="0.35">
      <c r="B30" s="21" t="s">
        <v>283</v>
      </c>
      <c r="C30" s="20" t="s">
        <v>282</v>
      </c>
      <c r="D30" s="20">
        <v>8</v>
      </c>
      <c r="E30" s="20">
        <v>5.8</v>
      </c>
      <c r="F30" s="20">
        <v>4.2</v>
      </c>
      <c r="G30" s="20">
        <v>21.2</v>
      </c>
      <c r="H30" s="20">
        <v>59.96</v>
      </c>
    </row>
    <row r="31" spans="2:8" ht="15" thickBot="1" x14ac:dyDescent="0.35">
      <c r="B31" s="21" t="s">
        <v>228</v>
      </c>
      <c r="C31" s="20" t="s">
        <v>65</v>
      </c>
      <c r="D31" s="20">
        <v>60</v>
      </c>
      <c r="E31" s="20">
        <v>0.48</v>
      </c>
      <c r="F31" s="20">
        <v>0.12</v>
      </c>
      <c r="G31" s="20">
        <v>1.38</v>
      </c>
      <c r="H31" s="20">
        <v>8.52</v>
      </c>
    </row>
    <row r="32" spans="2:8" ht="15" thickBot="1" x14ac:dyDescent="0.35">
      <c r="B32" s="21" t="s">
        <v>281</v>
      </c>
      <c r="C32" s="20"/>
      <c r="D32" s="20">
        <v>60</v>
      </c>
      <c r="E32" s="20">
        <v>3.9</v>
      </c>
      <c r="F32" s="20">
        <v>0.18</v>
      </c>
      <c r="G32" s="20">
        <v>12.6</v>
      </c>
      <c r="H32" s="20">
        <v>67.5</v>
      </c>
    </row>
    <row r="33" spans="2:8" ht="15" thickBot="1" x14ac:dyDescent="0.35">
      <c r="B33" s="21" t="s">
        <v>130</v>
      </c>
      <c r="C33" s="20" t="s">
        <v>129</v>
      </c>
      <c r="D33" s="20">
        <v>200</v>
      </c>
      <c r="E33" s="20">
        <v>0</v>
      </c>
      <c r="F33" s="20">
        <v>0</v>
      </c>
      <c r="G33" s="20">
        <v>0</v>
      </c>
      <c r="H33" s="20">
        <v>0</v>
      </c>
    </row>
    <row r="34" spans="2:8" ht="15" thickBot="1" x14ac:dyDescent="0.35">
      <c r="B34" s="161" t="s">
        <v>2</v>
      </c>
      <c r="C34" s="162"/>
      <c r="D34" s="163"/>
      <c r="E34" s="165">
        <f>SUM(E28:E33)</f>
        <v>27.21</v>
      </c>
      <c r="F34" s="165">
        <f>SUM(F28:F33)</f>
        <v>19.68</v>
      </c>
      <c r="G34" s="165">
        <f>SUM(G28:G33)</f>
        <v>61.13</v>
      </c>
      <c r="H34" s="165">
        <f>SUM(H28:H33)</f>
        <v>444.48999999999995</v>
      </c>
    </row>
    <row r="35" spans="2:8" ht="15" thickBot="1" x14ac:dyDescent="0.35">
      <c r="B35" s="171" t="s">
        <v>1</v>
      </c>
      <c r="C35" s="172"/>
      <c r="D35" s="173"/>
      <c r="E35" s="174">
        <f>SUM(E10,E23,E34)</f>
        <v>72.38</v>
      </c>
      <c r="F35" s="174">
        <f>SUM(F10,F23,F34)</f>
        <v>59.98</v>
      </c>
      <c r="G35" s="174">
        <f>SUM(G10,G23,G34)</f>
        <v>188.59</v>
      </c>
      <c r="H35" s="174">
        <f>SUM(H10,H23,H34)</f>
        <v>1405.1399999999999</v>
      </c>
    </row>
    <row r="36" spans="2:8" ht="15" thickBot="1" x14ac:dyDescent="0.35">
      <c r="B36" s="175" t="s">
        <v>0</v>
      </c>
      <c r="C36" s="176"/>
      <c r="D36" s="177"/>
      <c r="E36" s="178">
        <f>SUM(E10,E24,E34)</f>
        <v>56.81</v>
      </c>
      <c r="F36" s="178">
        <f>SUM(F10,F24,F34)</f>
        <v>46.46</v>
      </c>
      <c r="G36" s="178">
        <f>SUM(G10,G24,G34)</f>
        <v>216.85999999999999</v>
      </c>
      <c r="H36" s="178">
        <f>SUM(H10,H24,H34)</f>
        <v>1422.2499999999998</v>
      </c>
    </row>
    <row r="37" spans="2:8" ht="4.8" customHeight="1" thickBot="1" x14ac:dyDescent="0.35">
      <c r="B37" s="87"/>
      <c r="C37" s="86"/>
      <c r="D37" s="86"/>
      <c r="E37" s="84"/>
      <c r="F37" s="85"/>
      <c r="G37" s="85"/>
      <c r="H37" s="84"/>
    </row>
    <row r="38" spans="2:8" s="1" customFormat="1" ht="24" customHeight="1" thickBot="1" x14ac:dyDescent="0.35">
      <c r="B38" s="144" t="s">
        <v>52</v>
      </c>
      <c r="C38" s="145" t="s">
        <v>239</v>
      </c>
      <c r="D38" s="146"/>
      <c r="E38" s="147"/>
      <c r="F38" s="146" t="s">
        <v>128</v>
      </c>
      <c r="G38" s="146"/>
      <c r="H38" s="147"/>
    </row>
    <row r="39" spans="2:8" ht="15" thickBot="1" x14ac:dyDescent="0.35">
      <c r="B39" s="22" t="s">
        <v>49</v>
      </c>
    </row>
    <row r="40" spans="2:8" ht="15" thickBot="1" x14ac:dyDescent="0.35">
      <c r="B40" s="148"/>
      <c r="C40" s="149"/>
      <c r="D40" s="149"/>
      <c r="E40" s="151" t="s">
        <v>17</v>
      </c>
      <c r="F40" s="152"/>
      <c r="G40" s="153"/>
      <c r="H40" s="150" t="s">
        <v>48</v>
      </c>
    </row>
    <row r="41" spans="2:8" x14ac:dyDescent="0.3">
      <c r="B41" s="154" t="s">
        <v>20</v>
      </c>
      <c r="C41" s="155" t="s">
        <v>19</v>
      </c>
      <c r="D41" s="155" t="s">
        <v>39</v>
      </c>
      <c r="E41" s="155" t="s">
        <v>14</v>
      </c>
      <c r="F41" s="155" t="s">
        <v>13</v>
      </c>
      <c r="G41" s="155" t="s">
        <v>12</v>
      </c>
      <c r="H41" s="156"/>
    </row>
    <row r="42" spans="2:8" ht="15" thickBot="1" x14ac:dyDescent="0.35">
      <c r="B42" s="157"/>
      <c r="C42" s="158"/>
      <c r="D42" s="158"/>
      <c r="E42" s="160" t="s">
        <v>37</v>
      </c>
      <c r="F42" s="160" t="s">
        <v>36</v>
      </c>
      <c r="G42" s="160" t="s">
        <v>35</v>
      </c>
      <c r="H42" s="159"/>
    </row>
    <row r="43" spans="2:8" ht="15" thickBot="1" x14ac:dyDescent="0.35">
      <c r="B43" s="48" t="s">
        <v>280</v>
      </c>
      <c r="C43" s="3"/>
      <c r="D43" s="3">
        <v>180</v>
      </c>
      <c r="E43" s="3">
        <v>5.04</v>
      </c>
      <c r="F43" s="26">
        <v>7.8</v>
      </c>
      <c r="G43" s="26">
        <v>33</v>
      </c>
      <c r="H43" s="3">
        <v>227.4</v>
      </c>
    </row>
    <row r="44" spans="2:8" ht="15" thickBot="1" x14ac:dyDescent="0.35">
      <c r="B44" s="5" t="s">
        <v>279</v>
      </c>
      <c r="C44" s="3" t="s">
        <v>278</v>
      </c>
      <c r="D44" s="3">
        <v>100</v>
      </c>
      <c r="E44" s="3">
        <v>2.9</v>
      </c>
      <c r="F44" s="3">
        <v>2.1</v>
      </c>
      <c r="G44" s="3">
        <v>10.6</v>
      </c>
      <c r="H44" s="3">
        <v>87</v>
      </c>
    </row>
    <row r="45" spans="2:8" ht="15" thickBot="1" x14ac:dyDescent="0.35">
      <c r="B45" s="21" t="s">
        <v>44</v>
      </c>
      <c r="C45" s="20" t="s">
        <v>277</v>
      </c>
      <c r="D45" s="20">
        <v>80</v>
      </c>
      <c r="E45" s="20">
        <v>0.32</v>
      </c>
      <c r="F45" s="20">
        <v>0.32</v>
      </c>
      <c r="G45" s="20">
        <v>10.4</v>
      </c>
      <c r="H45" s="20">
        <v>45.76</v>
      </c>
    </row>
    <row r="46" spans="2:8" ht="15" thickBot="1" x14ac:dyDescent="0.35">
      <c r="B46" s="21" t="s">
        <v>42</v>
      </c>
      <c r="C46" s="20" t="s">
        <v>41</v>
      </c>
      <c r="D46" s="20">
        <v>200</v>
      </c>
      <c r="E46" s="20">
        <v>0</v>
      </c>
      <c r="F46" s="20">
        <v>0</v>
      </c>
      <c r="G46" s="20">
        <v>0</v>
      </c>
      <c r="H46" s="20">
        <v>0</v>
      </c>
    </row>
    <row r="47" spans="2:8" ht="15" thickBot="1" x14ac:dyDescent="0.35">
      <c r="B47" s="161" t="s">
        <v>23</v>
      </c>
      <c r="C47" s="162"/>
      <c r="D47" s="163"/>
      <c r="E47" s="165">
        <f>SUM(E43:E46)</f>
        <v>8.26</v>
      </c>
      <c r="F47" s="165">
        <f>SUM(F43:F46)</f>
        <v>10.220000000000001</v>
      </c>
      <c r="G47" s="164">
        <f>SUM(G43:G46)</f>
        <v>54</v>
      </c>
      <c r="H47" s="165">
        <f>SUM(H43:H46)</f>
        <v>360.15999999999997</v>
      </c>
    </row>
    <row r="48" spans="2:8" ht="15" thickBot="1" x14ac:dyDescent="0.35">
      <c r="B48" s="7" t="s">
        <v>40</v>
      </c>
    </row>
    <row r="49" spans="2:8" ht="15" thickBot="1" x14ac:dyDescent="0.35">
      <c r="B49" s="179"/>
      <c r="C49" s="180"/>
      <c r="D49" s="180"/>
      <c r="E49" s="151" t="s">
        <v>17</v>
      </c>
      <c r="F49" s="152"/>
      <c r="G49" s="153"/>
      <c r="H49" s="181" t="s">
        <v>16</v>
      </c>
    </row>
    <row r="50" spans="2:8" x14ac:dyDescent="0.3">
      <c r="B50" s="154" t="s">
        <v>20</v>
      </c>
      <c r="C50" s="155" t="s">
        <v>19</v>
      </c>
      <c r="D50" s="155" t="s">
        <v>39</v>
      </c>
      <c r="E50" s="155" t="s">
        <v>14</v>
      </c>
      <c r="F50" s="155" t="s">
        <v>13</v>
      </c>
      <c r="G50" s="155" t="s">
        <v>12</v>
      </c>
      <c r="H50" s="155" t="s">
        <v>38</v>
      </c>
    </row>
    <row r="51" spans="2:8" ht="15" thickBot="1" x14ac:dyDescent="0.35">
      <c r="B51" s="157"/>
      <c r="C51" s="158"/>
      <c r="D51" s="158"/>
      <c r="E51" s="160" t="s">
        <v>37</v>
      </c>
      <c r="F51" s="160" t="s">
        <v>36</v>
      </c>
      <c r="G51" s="160" t="s">
        <v>35</v>
      </c>
      <c r="H51" s="158"/>
    </row>
    <row r="52" spans="2:8" ht="16.8" customHeight="1" thickBot="1" x14ac:dyDescent="0.35">
      <c r="B52" s="21" t="s">
        <v>120</v>
      </c>
      <c r="C52" s="20" t="s">
        <v>119</v>
      </c>
      <c r="D52" s="20">
        <v>150</v>
      </c>
      <c r="E52" s="20">
        <v>1.43</v>
      </c>
      <c r="F52" s="20">
        <v>3.14</v>
      </c>
      <c r="G52" s="20">
        <v>10.68</v>
      </c>
      <c r="H52" s="20">
        <v>76.72</v>
      </c>
    </row>
    <row r="53" spans="2:8" ht="18" customHeight="1" thickBot="1" x14ac:dyDescent="0.35">
      <c r="B53" s="34" t="s">
        <v>32</v>
      </c>
      <c r="C53" s="20" t="s">
        <v>31</v>
      </c>
      <c r="D53" s="20">
        <v>5</v>
      </c>
      <c r="E53" s="20">
        <v>0.13</v>
      </c>
      <c r="F53" s="20">
        <v>1.5</v>
      </c>
      <c r="G53" s="20">
        <v>0.14000000000000001</v>
      </c>
      <c r="H53" s="20">
        <v>14.7</v>
      </c>
    </row>
    <row r="54" spans="2:8" ht="19.2" customHeight="1" thickBot="1" x14ac:dyDescent="0.35">
      <c r="B54" s="5" t="s">
        <v>9</v>
      </c>
      <c r="C54" s="3" t="s">
        <v>8</v>
      </c>
      <c r="D54" s="3">
        <v>20</v>
      </c>
      <c r="E54" s="3">
        <v>1.48</v>
      </c>
      <c r="F54" s="3">
        <v>0.32</v>
      </c>
      <c r="G54" s="3">
        <v>8.56</v>
      </c>
      <c r="H54" s="3">
        <v>43.04</v>
      </c>
    </row>
    <row r="55" spans="2:8" ht="18.600000000000001" customHeight="1" thickBot="1" x14ac:dyDescent="0.35">
      <c r="B55" s="98" t="s">
        <v>321</v>
      </c>
      <c r="C55" s="3" t="s">
        <v>276</v>
      </c>
      <c r="D55" s="3">
        <v>90</v>
      </c>
      <c r="E55" s="3">
        <v>17.010000000000002</v>
      </c>
      <c r="F55" s="3">
        <v>7.44</v>
      </c>
      <c r="G55" s="3">
        <v>5.26</v>
      </c>
      <c r="H55" s="3">
        <v>156.04</v>
      </c>
    </row>
    <row r="56" spans="2:8" ht="19.2" customHeight="1" thickBot="1" x14ac:dyDescent="0.35">
      <c r="B56" s="99" t="s">
        <v>275</v>
      </c>
      <c r="C56" s="3" t="s">
        <v>274</v>
      </c>
      <c r="D56" s="3">
        <v>180</v>
      </c>
      <c r="E56" s="3">
        <v>11.202999999999999</v>
      </c>
      <c r="F56" s="3">
        <v>11.48</v>
      </c>
      <c r="G56" s="3">
        <v>22.5</v>
      </c>
      <c r="H56" s="26">
        <v>241.16</v>
      </c>
    </row>
    <row r="57" spans="2:8" ht="19.2" customHeight="1" thickBot="1" x14ac:dyDescent="0.35">
      <c r="B57" s="39" t="s">
        <v>115</v>
      </c>
      <c r="C57" s="3" t="s">
        <v>114</v>
      </c>
      <c r="D57" s="3">
        <v>50</v>
      </c>
      <c r="E57" s="3">
        <v>0.627</v>
      </c>
      <c r="F57" s="3">
        <v>3.585</v>
      </c>
      <c r="G57" s="3">
        <v>4.6509999999999998</v>
      </c>
      <c r="H57" s="3">
        <v>53.377000000000002</v>
      </c>
    </row>
    <row r="58" spans="2:8" ht="18.600000000000001" customHeight="1" thickBot="1" x14ac:dyDescent="0.35">
      <c r="B58" s="83" t="s">
        <v>322</v>
      </c>
      <c r="C58" s="8" t="s">
        <v>273</v>
      </c>
      <c r="D58" s="8">
        <v>100</v>
      </c>
      <c r="E58" s="8">
        <v>2.3530000000000002</v>
      </c>
      <c r="F58" s="8">
        <v>5.226</v>
      </c>
      <c r="G58" s="8">
        <v>21.344000000000001</v>
      </c>
      <c r="H58" s="8">
        <v>141.822</v>
      </c>
    </row>
    <row r="59" spans="2:8" ht="18.600000000000001" customHeight="1" thickBot="1" x14ac:dyDescent="0.35">
      <c r="B59" s="82" t="s">
        <v>272</v>
      </c>
      <c r="C59" s="8" t="s">
        <v>271</v>
      </c>
      <c r="D59" s="8">
        <v>100</v>
      </c>
      <c r="E59" s="8">
        <v>1.17</v>
      </c>
      <c r="F59" s="8">
        <v>3.25</v>
      </c>
      <c r="G59" s="8">
        <v>7.62</v>
      </c>
      <c r="H59" s="8">
        <v>64.37</v>
      </c>
    </row>
    <row r="60" spans="2:8" ht="18.600000000000001" customHeight="1" thickBot="1" x14ac:dyDescent="0.35">
      <c r="B60" s="52" t="s">
        <v>323</v>
      </c>
      <c r="C60" s="8" t="s">
        <v>147</v>
      </c>
      <c r="D60" s="3">
        <v>90</v>
      </c>
      <c r="E60" s="3">
        <v>0.24</v>
      </c>
      <c r="F60" s="3">
        <v>0.24</v>
      </c>
      <c r="G60" s="3">
        <v>7.8</v>
      </c>
      <c r="H60" s="3">
        <v>34.32</v>
      </c>
    </row>
    <row r="61" spans="2:8" ht="17.399999999999999" customHeight="1" thickBot="1" x14ac:dyDescent="0.35">
      <c r="B61" s="5" t="s">
        <v>163</v>
      </c>
      <c r="C61" s="3" t="s">
        <v>24</v>
      </c>
      <c r="D61" s="3">
        <v>200</v>
      </c>
      <c r="E61" s="3">
        <v>0</v>
      </c>
      <c r="F61" s="3">
        <v>0</v>
      </c>
      <c r="G61" s="3">
        <v>0.2</v>
      </c>
      <c r="H61" s="3">
        <v>2</v>
      </c>
    </row>
    <row r="62" spans="2:8" ht="15" thickBot="1" x14ac:dyDescent="0.35">
      <c r="B62" s="182" t="s">
        <v>198</v>
      </c>
      <c r="C62" s="162"/>
      <c r="D62" s="163"/>
      <c r="E62" s="165">
        <f>SUM(E52:E55,E58:E61)</f>
        <v>23.812999999999999</v>
      </c>
      <c r="F62" s="165">
        <f>SUM(F52:F55,F58:F61)</f>
        <v>21.116</v>
      </c>
      <c r="G62" s="165">
        <f>SUM(G52:G55,G58:G61)</f>
        <v>61.603999999999999</v>
      </c>
      <c r="H62" s="165">
        <f>SUM(H52:H55,H58:H61)</f>
        <v>533.01200000000006</v>
      </c>
    </row>
    <row r="63" spans="2:8" ht="15" thickBot="1" x14ac:dyDescent="0.35">
      <c r="B63" s="161" t="s">
        <v>197</v>
      </c>
      <c r="C63" s="162"/>
      <c r="D63" s="162"/>
      <c r="E63" s="178">
        <f>SUM(E52:E54,E56:E57,E59:E61)</f>
        <v>16.279999999999998</v>
      </c>
      <c r="F63" s="178">
        <f>SUM(F52:F54,F56:F57,F59:F61)</f>
        <v>23.515000000000001</v>
      </c>
      <c r="G63" s="178">
        <f>SUM(G52:G54,G56:G57,G59:G61)</f>
        <v>62.151000000000003</v>
      </c>
      <c r="H63" s="178">
        <f>SUM(H52:H54,H56:H57,H59:H61)</f>
        <v>529.68700000000001</v>
      </c>
    </row>
    <row r="64" spans="2:8" ht="15" thickBot="1" x14ac:dyDescent="0.35">
      <c r="B64" s="7" t="s">
        <v>21</v>
      </c>
    </row>
    <row r="65" spans="2:8" ht="22.8" customHeight="1" thickBot="1" x14ac:dyDescent="0.35">
      <c r="B65" s="169" t="s">
        <v>20</v>
      </c>
      <c r="C65" s="150" t="s">
        <v>19</v>
      </c>
      <c r="D65" s="150" t="s">
        <v>39</v>
      </c>
      <c r="E65" s="151" t="s">
        <v>17</v>
      </c>
      <c r="F65" s="152"/>
      <c r="G65" s="153"/>
      <c r="H65" s="181" t="s">
        <v>252</v>
      </c>
    </row>
    <row r="66" spans="2:8" ht="15" thickBot="1" x14ac:dyDescent="0.35">
      <c r="B66" s="170"/>
      <c r="C66" s="159"/>
      <c r="D66" s="159"/>
      <c r="E66" s="160" t="s">
        <v>14</v>
      </c>
      <c r="F66" s="160" t="s">
        <v>13</v>
      </c>
      <c r="G66" s="160" t="s">
        <v>12</v>
      </c>
      <c r="H66" s="160" t="s">
        <v>270</v>
      </c>
    </row>
    <row r="67" spans="2:8" ht="18.600000000000001" customHeight="1" thickBot="1" x14ac:dyDescent="0.35">
      <c r="B67" s="54" t="s">
        <v>324</v>
      </c>
      <c r="C67" s="20" t="s">
        <v>269</v>
      </c>
      <c r="D67" s="20">
        <v>130</v>
      </c>
      <c r="E67" s="20">
        <v>9.6969999999999992</v>
      </c>
      <c r="F67" s="49">
        <v>4.3390000000000004</v>
      </c>
      <c r="G67" s="20">
        <v>33.423000000000002</v>
      </c>
      <c r="H67" s="20">
        <v>211.53299999999999</v>
      </c>
    </row>
    <row r="68" spans="2:8" ht="18.600000000000001" customHeight="1" thickBot="1" x14ac:dyDescent="0.35">
      <c r="B68" s="5" t="s">
        <v>46</v>
      </c>
      <c r="C68" s="3" t="s">
        <v>45</v>
      </c>
      <c r="D68" s="3">
        <v>30</v>
      </c>
      <c r="E68" s="3">
        <v>0.27</v>
      </c>
      <c r="F68" s="3">
        <v>0.12</v>
      </c>
      <c r="G68" s="3">
        <v>2.91</v>
      </c>
      <c r="H68" s="3">
        <v>13.8</v>
      </c>
    </row>
    <row r="69" spans="2:8" ht="17.399999999999999" customHeight="1" thickBot="1" x14ac:dyDescent="0.35">
      <c r="B69" s="5" t="s">
        <v>268</v>
      </c>
      <c r="C69" s="3" t="s">
        <v>62</v>
      </c>
      <c r="D69" s="3">
        <v>30</v>
      </c>
      <c r="E69" s="3">
        <v>1.41</v>
      </c>
      <c r="F69" s="3">
        <v>0.75</v>
      </c>
      <c r="G69" s="3">
        <v>1.35</v>
      </c>
      <c r="H69" s="3">
        <v>17.79</v>
      </c>
    </row>
    <row r="70" spans="2:8" ht="18" customHeight="1" thickBot="1" x14ac:dyDescent="0.35">
      <c r="B70" s="62" t="s">
        <v>4</v>
      </c>
      <c r="C70" s="61" t="s">
        <v>3</v>
      </c>
      <c r="D70" s="61">
        <v>200</v>
      </c>
      <c r="E70" s="61">
        <v>0</v>
      </c>
      <c r="F70" s="61">
        <v>0</v>
      </c>
      <c r="G70" s="61">
        <v>0</v>
      </c>
      <c r="H70" s="61">
        <v>0</v>
      </c>
    </row>
    <row r="71" spans="2:8" ht="15" thickBot="1" x14ac:dyDescent="0.35">
      <c r="B71" s="183" t="s">
        <v>2</v>
      </c>
      <c r="C71" s="184"/>
      <c r="D71" s="185"/>
      <c r="E71" s="186">
        <f>SUM(E67:E70)</f>
        <v>11.376999999999999</v>
      </c>
      <c r="F71" s="186">
        <f>SUM(F67:F70)</f>
        <v>5.2090000000000005</v>
      </c>
      <c r="G71" s="186">
        <f>SUM(G67:G70)</f>
        <v>37.683</v>
      </c>
      <c r="H71" s="187">
        <f>SUM(H67:H70)</f>
        <v>243.12299999999999</v>
      </c>
    </row>
    <row r="72" spans="2:8" ht="15" thickBot="1" x14ac:dyDescent="0.35">
      <c r="B72" s="188" t="s">
        <v>1</v>
      </c>
      <c r="C72" s="172"/>
      <c r="D72" s="173"/>
      <c r="E72" s="189">
        <f>SUM(E47+E62+E71)</f>
        <v>43.45</v>
      </c>
      <c r="F72" s="189">
        <f>SUM(F47+F62+F71)</f>
        <v>36.545000000000002</v>
      </c>
      <c r="G72" s="189">
        <f>SUM(G47+G62+G71)</f>
        <v>153.28700000000001</v>
      </c>
      <c r="H72" s="189">
        <f>SUM(H47+H62+H71)</f>
        <v>1136.2950000000001</v>
      </c>
    </row>
    <row r="73" spans="2:8" ht="15" thickBot="1" x14ac:dyDescent="0.35">
      <c r="B73" s="175" t="s">
        <v>0</v>
      </c>
      <c r="C73" s="176"/>
      <c r="D73" s="177"/>
      <c r="E73" s="168">
        <f>SUM(E47+E63+E71)</f>
        <v>35.917000000000002</v>
      </c>
      <c r="F73" s="168">
        <f>SUM(F47+F63+F71)</f>
        <v>38.944000000000003</v>
      </c>
      <c r="G73" s="168">
        <f>SUM(G47+G63+G71)</f>
        <v>153.834</v>
      </c>
      <c r="H73" s="168">
        <f>SUM(H47+H63+H71)</f>
        <v>1132.97</v>
      </c>
    </row>
    <row r="74" spans="2:8" ht="15" thickBot="1" x14ac:dyDescent="0.35">
      <c r="B74" s="24"/>
      <c r="C74" s="24"/>
      <c r="D74" s="24"/>
      <c r="E74" s="53"/>
      <c r="F74" s="53"/>
      <c r="G74" s="53"/>
      <c r="H74" s="53"/>
    </row>
    <row r="75" spans="2:8" s="1" customFormat="1" ht="24" customHeight="1" thickBot="1" x14ac:dyDescent="0.35">
      <c r="B75" s="144" t="s">
        <v>52</v>
      </c>
      <c r="C75" s="145" t="s">
        <v>239</v>
      </c>
      <c r="D75" s="146"/>
      <c r="E75" s="147"/>
      <c r="F75" s="145" t="s">
        <v>103</v>
      </c>
      <c r="G75" s="146"/>
      <c r="H75" s="147"/>
    </row>
    <row r="76" spans="2:8" ht="18" customHeight="1" thickBot="1" x14ac:dyDescent="0.35">
      <c r="B76" s="81" t="s">
        <v>49</v>
      </c>
      <c r="C76" s="80"/>
      <c r="D76" s="80"/>
      <c r="E76" s="80"/>
      <c r="F76" s="80"/>
      <c r="G76" s="80"/>
      <c r="H76" s="79"/>
    </row>
    <row r="77" spans="2:8" ht="15" thickBot="1" x14ac:dyDescent="0.35">
      <c r="B77" s="190"/>
      <c r="C77" s="191"/>
      <c r="D77" s="192" t="s">
        <v>39</v>
      </c>
      <c r="E77" s="193" t="s">
        <v>17</v>
      </c>
      <c r="F77" s="194"/>
      <c r="G77" s="195"/>
      <c r="H77" s="196" t="s">
        <v>48</v>
      </c>
    </row>
    <row r="78" spans="2:8" x14ac:dyDescent="0.3">
      <c r="B78" s="197" t="s">
        <v>20</v>
      </c>
      <c r="C78" s="155" t="s">
        <v>19</v>
      </c>
      <c r="D78" s="156"/>
      <c r="E78" s="155" t="s">
        <v>14</v>
      </c>
      <c r="F78" s="155" t="s">
        <v>13</v>
      </c>
      <c r="G78" s="155" t="s">
        <v>12</v>
      </c>
      <c r="H78" s="198"/>
    </row>
    <row r="79" spans="2:8" ht="12.6" customHeight="1" thickBot="1" x14ac:dyDescent="0.35">
      <c r="B79" s="199"/>
      <c r="C79" s="200"/>
      <c r="D79" s="201"/>
      <c r="E79" s="202" t="s">
        <v>37</v>
      </c>
      <c r="F79" s="202" t="s">
        <v>36</v>
      </c>
      <c r="G79" s="202" t="s">
        <v>35</v>
      </c>
      <c r="H79" s="203"/>
    </row>
    <row r="80" spans="2:8" ht="18" customHeight="1" thickBot="1" x14ac:dyDescent="0.35">
      <c r="B80" s="5" t="s">
        <v>267</v>
      </c>
      <c r="C80" s="3" t="s">
        <v>266</v>
      </c>
      <c r="D80" s="3">
        <v>220</v>
      </c>
      <c r="E80" s="3">
        <v>7.3419999999999996</v>
      </c>
      <c r="F80" s="3">
        <v>4.8780000000000001</v>
      </c>
      <c r="G80" s="3">
        <v>40.677999999999997</v>
      </c>
      <c r="H80" s="3">
        <v>235.98</v>
      </c>
    </row>
    <row r="81" spans="2:8" ht="15.6" customHeight="1" thickBot="1" x14ac:dyDescent="0.35">
      <c r="B81" s="14" t="s">
        <v>125</v>
      </c>
      <c r="C81" s="10" t="s">
        <v>265</v>
      </c>
      <c r="D81" s="13" t="s">
        <v>264</v>
      </c>
      <c r="E81" s="10">
        <v>3.11</v>
      </c>
      <c r="F81" s="10">
        <v>0.39</v>
      </c>
      <c r="G81" s="10">
        <v>8.9700000000000006</v>
      </c>
      <c r="H81" s="9">
        <v>51.87</v>
      </c>
    </row>
    <row r="82" spans="2:8" ht="16.2" customHeight="1" thickBot="1" x14ac:dyDescent="0.35">
      <c r="B82" s="78" t="s">
        <v>44</v>
      </c>
      <c r="C82" s="77" t="s">
        <v>98</v>
      </c>
      <c r="D82" s="77">
        <v>100</v>
      </c>
      <c r="E82" s="77">
        <v>0.4</v>
      </c>
      <c r="F82" s="77">
        <v>0.4</v>
      </c>
      <c r="G82" s="77">
        <v>13</v>
      </c>
      <c r="H82" s="76">
        <v>57.2</v>
      </c>
    </row>
    <row r="83" spans="2:8" ht="16.2" customHeight="1" thickBot="1" x14ac:dyDescent="0.35">
      <c r="B83" s="33" t="s">
        <v>263</v>
      </c>
      <c r="C83" s="32" t="s">
        <v>96</v>
      </c>
      <c r="D83" s="32">
        <v>200</v>
      </c>
      <c r="E83" s="32">
        <v>0</v>
      </c>
      <c r="F83" s="32">
        <v>0</v>
      </c>
      <c r="G83" s="32">
        <v>0</v>
      </c>
      <c r="H83" s="31">
        <v>0</v>
      </c>
    </row>
    <row r="84" spans="2:8" ht="18.600000000000001" customHeight="1" thickBot="1" x14ac:dyDescent="0.35">
      <c r="B84" s="182" t="s">
        <v>23</v>
      </c>
      <c r="C84" s="204"/>
      <c r="D84" s="205"/>
      <c r="E84" s="165">
        <f>SUM(E80:E83)</f>
        <v>10.852</v>
      </c>
      <c r="F84" s="165">
        <f>SUM(F80:F83)</f>
        <v>5.6680000000000001</v>
      </c>
      <c r="G84" s="165">
        <f>SUM(G80:G83)</f>
        <v>62.647999999999996</v>
      </c>
      <c r="H84" s="165">
        <f>SUM(H80:H83)</f>
        <v>345.04999999999995</v>
      </c>
    </row>
    <row r="85" spans="2:8" ht="15" thickBot="1" x14ac:dyDescent="0.35">
      <c r="B85" s="7" t="s">
        <v>40</v>
      </c>
    </row>
    <row r="86" spans="2:8" ht="18.600000000000001" customHeight="1" thickBot="1" x14ac:dyDescent="0.35">
      <c r="B86" s="179"/>
      <c r="C86" s="180"/>
      <c r="D86" s="150" t="s">
        <v>39</v>
      </c>
      <c r="E86" s="151" t="s">
        <v>17</v>
      </c>
      <c r="F86" s="152"/>
      <c r="G86" s="153"/>
      <c r="H86" s="181" t="s">
        <v>16</v>
      </c>
    </row>
    <row r="87" spans="2:8" x14ac:dyDescent="0.3">
      <c r="B87" s="154" t="s">
        <v>20</v>
      </c>
      <c r="C87" s="155" t="s">
        <v>19</v>
      </c>
      <c r="D87" s="156"/>
      <c r="E87" s="155" t="s">
        <v>14</v>
      </c>
      <c r="F87" s="155" t="s">
        <v>13</v>
      </c>
      <c r="G87" s="155" t="s">
        <v>12</v>
      </c>
      <c r="H87" s="155" t="s">
        <v>38</v>
      </c>
    </row>
    <row r="88" spans="2:8" ht="15" thickBot="1" x14ac:dyDescent="0.35">
      <c r="B88" s="157"/>
      <c r="C88" s="206"/>
      <c r="D88" s="156"/>
      <c r="E88" s="155" t="s">
        <v>37</v>
      </c>
      <c r="F88" s="155" t="s">
        <v>36</v>
      </c>
      <c r="G88" s="155" t="s">
        <v>35</v>
      </c>
      <c r="H88" s="206"/>
    </row>
    <row r="89" spans="2:8" ht="17.399999999999999" customHeight="1" thickBot="1" x14ac:dyDescent="0.35">
      <c r="B89" s="75" t="s">
        <v>262</v>
      </c>
      <c r="C89" s="35" t="s">
        <v>261</v>
      </c>
      <c r="D89" s="32">
        <v>150</v>
      </c>
      <c r="E89" s="32">
        <v>11.27</v>
      </c>
      <c r="F89" s="32">
        <v>3.73</v>
      </c>
      <c r="G89" s="32">
        <v>32.82</v>
      </c>
      <c r="H89" s="31">
        <v>209.95</v>
      </c>
    </row>
    <row r="90" spans="2:8" ht="18" customHeight="1" thickBot="1" x14ac:dyDescent="0.35">
      <c r="B90" s="34" t="s">
        <v>32</v>
      </c>
      <c r="C90" s="20" t="s">
        <v>31</v>
      </c>
      <c r="D90" s="20">
        <v>5</v>
      </c>
      <c r="E90" s="20">
        <v>0.13</v>
      </c>
      <c r="F90" s="20">
        <v>1.5</v>
      </c>
      <c r="G90" s="20">
        <v>0.14000000000000001</v>
      </c>
      <c r="H90" s="20">
        <v>14.7</v>
      </c>
    </row>
    <row r="91" spans="2:8" ht="15" thickBot="1" x14ac:dyDescent="0.35">
      <c r="B91" s="5" t="s">
        <v>9</v>
      </c>
      <c r="C91" s="3" t="s">
        <v>8</v>
      </c>
      <c r="D91" s="3">
        <v>20</v>
      </c>
      <c r="E91" s="3">
        <v>1.48</v>
      </c>
      <c r="F91" s="3">
        <v>0.32</v>
      </c>
      <c r="G91" s="3">
        <v>8.56</v>
      </c>
      <c r="H91" s="3">
        <v>43.04</v>
      </c>
    </row>
    <row r="92" spans="2:8" ht="21" customHeight="1" thickBot="1" x14ac:dyDescent="0.35">
      <c r="B92" s="74" t="s">
        <v>325</v>
      </c>
      <c r="C92" s="18" t="s">
        <v>260</v>
      </c>
      <c r="D92" s="10" t="s">
        <v>348</v>
      </c>
      <c r="E92" s="13">
        <v>17.2</v>
      </c>
      <c r="F92" s="13">
        <v>7.62</v>
      </c>
      <c r="G92" s="13">
        <v>18.489999999999998</v>
      </c>
      <c r="H92" s="12">
        <v>211.27</v>
      </c>
    </row>
    <row r="93" spans="2:8" ht="17.399999999999999" customHeight="1" thickBot="1" x14ac:dyDescent="0.35">
      <c r="B93" s="5" t="s">
        <v>326</v>
      </c>
      <c r="C93" s="3" t="s">
        <v>259</v>
      </c>
      <c r="D93" s="3">
        <v>220</v>
      </c>
      <c r="E93" s="3">
        <v>9.2669999999999995</v>
      </c>
      <c r="F93" s="3">
        <v>11.901999999999999</v>
      </c>
      <c r="G93" s="3">
        <v>21.009</v>
      </c>
      <c r="H93" s="3">
        <v>228.221</v>
      </c>
    </row>
    <row r="94" spans="2:8" ht="16.05" customHeight="1" thickBot="1" x14ac:dyDescent="0.35">
      <c r="B94" s="56" t="s">
        <v>187</v>
      </c>
      <c r="C94" s="13" t="s">
        <v>186</v>
      </c>
      <c r="D94" s="13">
        <v>75</v>
      </c>
      <c r="E94" s="13">
        <v>4.4569999999999999</v>
      </c>
      <c r="F94" s="13">
        <v>2.9159999999999999</v>
      </c>
      <c r="G94" s="13">
        <v>24.27</v>
      </c>
      <c r="H94" s="12">
        <v>141.15299999999999</v>
      </c>
    </row>
    <row r="95" spans="2:8" ht="20.399999999999999" customHeight="1" thickBot="1" x14ac:dyDescent="0.35">
      <c r="B95" s="28" t="s">
        <v>200</v>
      </c>
      <c r="C95" s="73" t="s">
        <v>199</v>
      </c>
      <c r="D95" s="73">
        <v>90</v>
      </c>
      <c r="E95" s="73">
        <v>1.073</v>
      </c>
      <c r="F95" s="73">
        <v>0.90900000000000003</v>
      </c>
      <c r="G95" s="73">
        <v>14.246</v>
      </c>
      <c r="H95" s="72">
        <v>69.459000000000003</v>
      </c>
    </row>
    <row r="96" spans="2:8" ht="18.600000000000001" customHeight="1" thickBot="1" x14ac:dyDescent="0.35">
      <c r="B96" s="52" t="s">
        <v>327</v>
      </c>
      <c r="C96" s="3" t="s">
        <v>83</v>
      </c>
      <c r="D96" s="3">
        <v>90</v>
      </c>
      <c r="E96" s="3">
        <v>0.36</v>
      </c>
      <c r="F96" s="3">
        <v>0.36</v>
      </c>
      <c r="G96" s="3">
        <v>11.7</v>
      </c>
      <c r="H96" s="3">
        <v>51.48</v>
      </c>
    </row>
    <row r="97" spans="2:9" ht="18.600000000000001" customHeight="1" thickBot="1" x14ac:dyDescent="0.35">
      <c r="B97" s="5" t="s">
        <v>146</v>
      </c>
      <c r="C97" s="3" t="s">
        <v>24</v>
      </c>
      <c r="D97" s="3">
        <v>200</v>
      </c>
      <c r="E97" s="3">
        <v>0.2</v>
      </c>
      <c r="F97" s="3">
        <v>0</v>
      </c>
      <c r="G97" s="3">
        <v>1.2</v>
      </c>
      <c r="H97" s="26">
        <v>6</v>
      </c>
    </row>
    <row r="98" spans="2:9" ht="15" thickBot="1" x14ac:dyDescent="0.35">
      <c r="B98" s="161" t="s">
        <v>198</v>
      </c>
      <c r="C98" s="162"/>
      <c r="D98" s="163"/>
      <c r="E98" s="165">
        <f>SUM(E89:E92,E95:E97)</f>
        <v>31.712999999999997</v>
      </c>
      <c r="F98" s="165">
        <f>SUM(F89:F92,F95:F97)</f>
        <v>14.439000000000002</v>
      </c>
      <c r="G98" s="165">
        <f>SUM(G89:G92,G95:G97)</f>
        <v>87.156000000000006</v>
      </c>
      <c r="H98" s="165">
        <f>SUM(H89:H92,H95:H97)</f>
        <v>605.89900000000011</v>
      </c>
      <c r="I98" s="11"/>
    </row>
    <row r="99" spans="2:9" ht="17.399999999999999" customHeight="1" thickBot="1" x14ac:dyDescent="0.35">
      <c r="B99" s="161" t="s">
        <v>197</v>
      </c>
      <c r="C99" s="162"/>
      <c r="D99" s="162"/>
      <c r="E99" s="168">
        <f>SUM(E89:E91,E93,E96:E97)</f>
        <v>22.706999999999997</v>
      </c>
      <c r="F99" s="168">
        <f>SUM(F89:F91,F93,F96:F97)</f>
        <v>17.811999999999998</v>
      </c>
      <c r="G99" s="168">
        <f>SUM(G89:G91,G93,G96:G97)</f>
        <v>75.429000000000002</v>
      </c>
      <c r="H99" s="168">
        <f>SUM(H89:H91,H93,H96:H97)</f>
        <v>553.39099999999996</v>
      </c>
      <c r="I99" s="11"/>
    </row>
    <row r="100" spans="2:9" ht="15" thickBot="1" x14ac:dyDescent="0.35">
      <c r="B100" s="7" t="s">
        <v>21</v>
      </c>
    </row>
    <row r="101" spans="2:9" ht="22.8" customHeight="1" thickBot="1" x14ac:dyDescent="0.35">
      <c r="B101" s="169" t="s">
        <v>20</v>
      </c>
      <c r="C101" s="150" t="s">
        <v>19</v>
      </c>
      <c r="D101" s="150" t="s">
        <v>39</v>
      </c>
      <c r="E101" s="151" t="s">
        <v>17</v>
      </c>
      <c r="F101" s="152"/>
      <c r="G101" s="153"/>
      <c r="H101" s="150" t="s">
        <v>16</v>
      </c>
    </row>
    <row r="102" spans="2:9" ht="15" thickBot="1" x14ac:dyDescent="0.35">
      <c r="B102" s="170"/>
      <c r="C102" s="159"/>
      <c r="D102" s="159"/>
      <c r="E102" s="160" t="s">
        <v>14</v>
      </c>
      <c r="F102" s="160" t="s">
        <v>13</v>
      </c>
      <c r="G102" s="160" t="s">
        <v>12</v>
      </c>
      <c r="H102" s="159"/>
    </row>
    <row r="103" spans="2:9" ht="15" thickBot="1" x14ac:dyDescent="0.35">
      <c r="B103" s="48" t="s">
        <v>328</v>
      </c>
      <c r="C103" s="3" t="s">
        <v>258</v>
      </c>
      <c r="D103" s="3">
        <v>110</v>
      </c>
      <c r="E103" s="3">
        <v>21.875</v>
      </c>
      <c r="F103" s="3">
        <v>14.673</v>
      </c>
      <c r="G103" s="3">
        <v>19.956</v>
      </c>
      <c r="H103" s="3">
        <v>299.38499999999999</v>
      </c>
    </row>
    <row r="104" spans="2:9" ht="15" thickBot="1" x14ac:dyDescent="0.35">
      <c r="B104" s="5" t="s">
        <v>46</v>
      </c>
      <c r="C104" s="3" t="s">
        <v>45</v>
      </c>
      <c r="D104" s="3">
        <v>30</v>
      </c>
      <c r="E104" s="3">
        <v>0.27</v>
      </c>
      <c r="F104" s="3">
        <v>0.12</v>
      </c>
      <c r="G104" s="3">
        <v>2.91</v>
      </c>
      <c r="H104" s="3">
        <v>13.8</v>
      </c>
    </row>
    <row r="105" spans="2:9" ht="15" thickBot="1" x14ac:dyDescent="0.35">
      <c r="B105" s="14" t="s">
        <v>32</v>
      </c>
      <c r="C105" s="13" t="s">
        <v>55</v>
      </c>
      <c r="D105" s="13">
        <v>20</v>
      </c>
      <c r="E105" s="13">
        <v>0.38</v>
      </c>
      <c r="F105" s="25">
        <v>6</v>
      </c>
      <c r="G105" s="13">
        <v>0.62</v>
      </c>
      <c r="H105" s="12">
        <v>58.4</v>
      </c>
    </row>
    <row r="106" spans="2:9" ht="15" thickBot="1" x14ac:dyDescent="0.35">
      <c r="B106" s="39" t="s">
        <v>80</v>
      </c>
      <c r="C106" s="51" t="s">
        <v>79</v>
      </c>
      <c r="D106" s="51">
        <v>200</v>
      </c>
      <c r="E106" s="51">
        <v>0</v>
      </c>
      <c r="F106" s="51">
        <v>0</v>
      </c>
      <c r="G106" s="51">
        <v>0</v>
      </c>
      <c r="H106" s="51">
        <v>0</v>
      </c>
    </row>
    <row r="107" spans="2:9" ht="18" customHeight="1" thickBot="1" x14ac:dyDescent="0.35">
      <c r="B107" s="183" t="s">
        <v>2</v>
      </c>
      <c r="C107" s="184"/>
      <c r="D107" s="185"/>
      <c r="E107" s="207">
        <f>SUM(E103:E106)</f>
        <v>22.524999999999999</v>
      </c>
      <c r="F107" s="207">
        <f>SUM(F103:F106)</f>
        <v>20.792999999999999</v>
      </c>
      <c r="G107" s="207">
        <f>SUM(G103:G106)</f>
        <v>23.486000000000001</v>
      </c>
      <c r="H107" s="207">
        <f>SUM(H103:H106)</f>
        <v>371.58499999999998</v>
      </c>
    </row>
    <row r="108" spans="2:9" ht="19.2" customHeight="1" thickBot="1" x14ac:dyDescent="0.35">
      <c r="B108" s="188" t="s">
        <v>1</v>
      </c>
      <c r="C108" s="172"/>
      <c r="D108" s="173"/>
      <c r="E108" s="189">
        <f>SUM(E84+E98+E107)</f>
        <v>65.09</v>
      </c>
      <c r="F108" s="189">
        <f>SUM(F84+F98+F107)</f>
        <v>40.900000000000006</v>
      </c>
      <c r="G108" s="189">
        <f>SUM(G84+G98+G107)</f>
        <v>173.29</v>
      </c>
      <c r="H108" s="189">
        <f>SUM(H84+H98+H107)</f>
        <v>1322.5340000000001</v>
      </c>
    </row>
    <row r="109" spans="2:9" ht="10.8" customHeight="1" thickBot="1" x14ac:dyDescent="0.35">
      <c r="B109" s="175" t="s">
        <v>0</v>
      </c>
      <c r="C109" s="176"/>
      <c r="D109" s="177"/>
      <c r="E109" s="189">
        <f>SUM(E84+E99+E107)</f>
        <v>56.083999999999996</v>
      </c>
      <c r="F109" s="189">
        <f>SUM(F84+F99+F107)</f>
        <v>44.272999999999996</v>
      </c>
      <c r="G109" s="189">
        <f>SUM(G84+G99+G107)</f>
        <v>161.56299999999999</v>
      </c>
      <c r="H109" s="189">
        <f>SUM(H84+H99+H107)</f>
        <v>1270.0259999999998</v>
      </c>
    </row>
    <row r="110" spans="2:9" ht="4.2" customHeight="1" x14ac:dyDescent="0.3">
      <c r="B110" s="24"/>
      <c r="C110" s="24"/>
      <c r="D110" s="24"/>
      <c r="E110" s="53"/>
      <c r="F110" s="53"/>
      <c r="G110" s="53"/>
      <c r="H110" s="53"/>
    </row>
    <row r="111" spans="2:9" ht="15" hidden="1" thickBot="1" x14ac:dyDescent="0.35">
      <c r="B111" s="24"/>
      <c r="C111" s="24"/>
      <c r="D111" s="24"/>
      <c r="E111" s="53"/>
      <c r="F111" s="53"/>
      <c r="G111" s="53"/>
      <c r="H111" s="53"/>
    </row>
    <row r="112" spans="2:9" ht="4.2" customHeight="1" thickBot="1" x14ac:dyDescent="0.35">
      <c r="B112" s="24"/>
      <c r="C112" s="24"/>
      <c r="D112" s="24"/>
      <c r="E112" s="53"/>
      <c r="F112" s="53"/>
      <c r="G112" s="53"/>
      <c r="H112" s="53"/>
    </row>
    <row r="113" spans="2:8" s="1" customFormat="1" ht="24" customHeight="1" thickBot="1" x14ac:dyDescent="0.35">
      <c r="B113" s="144" t="s">
        <v>52</v>
      </c>
      <c r="C113" s="145" t="s">
        <v>239</v>
      </c>
      <c r="D113" s="146"/>
      <c r="E113" s="147"/>
      <c r="F113" s="145" t="s">
        <v>78</v>
      </c>
      <c r="G113" s="146"/>
      <c r="H113" s="147"/>
    </row>
    <row r="114" spans="2:8" ht="17.399999999999999" customHeight="1" thickBot="1" x14ac:dyDescent="0.35">
      <c r="B114" s="22" t="s">
        <v>49</v>
      </c>
    </row>
    <row r="115" spans="2:8" ht="15" thickBot="1" x14ac:dyDescent="0.35">
      <c r="B115" s="148"/>
      <c r="C115" s="149"/>
      <c r="D115" s="150" t="s">
        <v>39</v>
      </c>
      <c r="E115" s="151" t="s">
        <v>17</v>
      </c>
      <c r="F115" s="152"/>
      <c r="G115" s="153"/>
      <c r="H115" s="150" t="s">
        <v>48</v>
      </c>
    </row>
    <row r="116" spans="2:8" x14ac:dyDescent="0.3">
      <c r="B116" s="208" t="s">
        <v>20</v>
      </c>
      <c r="C116" s="155" t="s">
        <v>19</v>
      </c>
      <c r="D116" s="156"/>
      <c r="E116" s="155" t="s">
        <v>14</v>
      </c>
      <c r="F116" s="155" t="s">
        <v>13</v>
      </c>
      <c r="G116" s="155" t="s">
        <v>12</v>
      </c>
      <c r="H116" s="156"/>
    </row>
    <row r="117" spans="2:8" ht="15" thickBot="1" x14ac:dyDescent="0.35">
      <c r="B117" s="157"/>
      <c r="C117" s="158"/>
      <c r="D117" s="159"/>
      <c r="E117" s="160" t="s">
        <v>37</v>
      </c>
      <c r="F117" s="160" t="s">
        <v>36</v>
      </c>
      <c r="G117" s="160" t="s">
        <v>35</v>
      </c>
      <c r="H117" s="159"/>
    </row>
    <row r="118" spans="2:8" ht="15" thickBot="1" x14ac:dyDescent="0.35">
      <c r="B118" s="21" t="s">
        <v>257</v>
      </c>
      <c r="C118" s="20" t="s">
        <v>256</v>
      </c>
      <c r="D118" s="46">
        <v>180</v>
      </c>
      <c r="E118" s="20">
        <v>7.47</v>
      </c>
      <c r="F118" s="20">
        <v>6.31</v>
      </c>
      <c r="G118" s="20">
        <v>36.880000000000003</v>
      </c>
      <c r="H118" s="20">
        <v>234.23</v>
      </c>
    </row>
    <row r="119" spans="2:8" ht="15" thickBot="1" x14ac:dyDescent="0.35">
      <c r="B119" s="21" t="s">
        <v>255</v>
      </c>
      <c r="C119" s="20" t="s">
        <v>254</v>
      </c>
      <c r="D119" s="46" t="s">
        <v>253</v>
      </c>
      <c r="E119" s="46">
        <v>4.1500000000000004</v>
      </c>
      <c r="F119" s="46">
        <v>4.67</v>
      </c>
      <c r="G119" s="46">
        <v>6.98</v>
      </c>
      <c r="H119" s="46">
        <v>86.53</v>
      </c>
    </row>
    <row r="120" spans="2:8" ht="15" thickBot="1" x14ac:dyDescent="0.35">
      <c r="B120" s="21" t="s">
        <v>44</v>
      </c>
      <c r="C120" s="20" t="s">
        <v>98</v>
      </c>
      <c r="D120" s="20">
        <v>100</v>
      </c>
      <c r="E120" s="20">
        <v>0.4</v>
      </c>
      <c r="F120" s="20">
        <v>0.4</v>
      </c>
      <c r="G120" s="20">
        <v>13</v>
      </c>
      <c r="H120" s="20">
        <v>57.2</v>
      </c>
    </row>
    <row r="121" spans="2:8" ht="15" thickBot="1" x14ac:dyDescent="0.35">
      <c r="B121" s="21" t="s">
        <v>74</v>
      </c>
      <c r="C121" s="20" t="s">
        <v>73</v>
      </c>
      <c r="D121" s="20">
        <v>200</v>
      </c>
      <c r="E121" s="20">
        <v>0</v>
      </c>
      <c r="F121" s="20">
        <v>0</v>
      </c>
      <c r="G121" s="20">
        <v>0</v>
      </c>
      <c r="H121" s="20">
        <v>0</v>
      </c>
    </row>
    <row r="122" spans="2:8" ht="15" thickBot="1" x14ac:dyDescent="0.35">
      <c r="B122" s="161" t="s">
        <v>23</v>
      </c>
      <c r="C122" s="162"/>
      <c r="D122" s="163"/>
      <c r="E122" s="165">
        <f>SUM(E118:E121)</f>
        <v>12.020000000000001</v>
      </c>
      <c r="F122" s="165">
        <f>SUM(F118:F121)</f>
        <v>11.38</v>
      </c>
      <c r="G122" s="165">
        <f>SUM(G118:G121)</f>
        <v>56.86</v>
      </c>
      <c r="H122" s="165">
        <f>SUM(H118:H121)</f>
        <v>377.96</v>
      </c>
    </row>
    <row r="123" spans="2:8" ht="19.2" customHeight="1" thickBot="1" x14ac:dyDescent="0.35">
      <c r="B123" s="7" t="s">
        <v>40</v>
      </c>
    </row>
    <row r="124" spans="2:8" ht="15" thickBot="1" x14ac:dyDescent="0.35">
      <c r="B124" s="179"/>
      <c r="C124" s="180"/>
      <c r="D124" s="150" t="s">
        <v>39</v>
      </c>
      <c r="E124" s="151" t="s">
        <v>17</v>
      </c>
      <c r="F124" s="152"/>
      <c r="G124" s="153"/>
      <c r="H124" s="181" t="s">
        <v>252</v>
      </c>
    </row>
    <row r="125" spans="2:8" x14ac:dyDescent="0.3">
      <c r="B125" s="208" t="s">
        <v>20</v>
      </c>
      <c r="C125" s="155" t="s">
        <v>19</v>
      </c>
      <c r="D125" s="156"/>
      <c r="E125" s="155" t="s">
        <v>14</v>
      </c>
      <c r="F125" s="155" t="s">
        <v>13</v>
      </c>
      <c r="G125" s="155" t="s">
        <v>12</v>
      </c>
      <c r="H125" s="155" t="s">
        <v>251</v>
      </c>
    </row>
    <row r="126" spans="2:8" ht="15" thickBot="1" x14ac:dyDescent="0.35">
      <c r="B126" s="157"/>
      <c r="C126" s="158"/>
      <c r="D126" s="159"/>
      <c r="E126" s="160" t="s">
        <v>37</v>
      </c>
      <c r="F126" s="160" t="s">
        <v>36</v>
      </c>
      <c r="G126" s="160" t="s">
        <v>35</v>
      </c>
      <c r="H126" s="158"/>
    </row>
    <row r="127" spans="2:8" ht="15" thickBot="1" x14ac:dyDescent="0.35">
      <c r="B127" s="5" t="s">
        <v>250</v>
      </c>
      <c r="C127" s="20" t="s">
        <v>249</v>
      </c>
      <c r="D127" s="20">
        <v>150</v>
      </c>
      <c r="E127" s="20">
        <v>4.8899999999999997</v>
      </c>
      <c r="F127" s="20">
        <v>4.18</v>
      </c>
      <c r="G127" s="20">
        <v>19.670000000000002</v>
      </c>
      <c r="H127" s="20">
        <v>135.87</v>
      </c>
    </row>
    <row r="128" spans="2:8" ht="18" customHeight="1" thickBot="1" x14ac:dyDescent="0.35">
      <c r="B128" s="34" t="s">
        <v>32</v>
      </c>
      <c r="C128" s="20" t="s">
        <v>31</v>
      </c>
      <c r="D128" s="20">
        <v>5</v>
      </c>
      <c r="E128" s="20">
        <v>0.13</v>
      </c>
      <c r="F128" s="20">
        <v>1.5</v>
      </c>
      <c r="G128" s="20">
        <v>0.14000000000000001</v>
      </c>
      <c r="H128" s="20">
        <v>14.7</v>
      </c>
    </row>
    <row r="129" spans="2:8" ht="18" customHeight="1" thickBot="1" x14ac:dyDescent="0.35">
      <c r="B129" s="21" t="s">
        <v>9</v>
      </c>
      <c r="C129" s="20" t="s">
        <v>8</v>
      </c>
      <c r="D129" s="20">
        <v>20</v>
      </c>
      <c r="E129" s="20">
        <v>1.48</v>
      </c>
      <c r="F129" s="20">
        <v>0.32</v>
      </c>
      <c r="G129" s="20">
        <v>8.56</v>
      </c>
      <c r="H129" s="20">
        <v>43.04</v>
      </c>
    </row>
    <row r="130" spans="2:8" ht="21" customHeight="1" thickBot="1" x14ac:dyDescent="0.35">
      <c r="B130" s="98" t="s">
        <v>300</v>
      </c>
      <c r="C130" s="61" t="s">
        <v>248</v>
      </c>
      <c r="D130" s="61">
        <v>100</v>
      </c>
      <c r="E130" s="61">
        <v>20.260000000000002</v>
      </c>
      <c r="F130" s="61">
        <v>13.26</v>
      </c>
      <c r="G130" s="61">
        <v>3.5</v>
      </c>
      <c r="H130" s="61">
        <v>214.3</v>
      </c>
    </row>
    <row r="131" spans="2:8" ht="18.600000000000001" customHeight="1" thickBot="1" x14ac:dyDescent="0.35">
      <c r="B131" s="14" t="s">
        <v>329</v>
      </c>
      <c r="C131" s="10" t="s">
        <v>182</v>
      </c>
      <c r="D131" s="10" t="s">
        <v>181</v>
      </c>
      <c r="E131" s="10">
        <v>5.85</v>
      </c>
      <c r="F131" s="10">
        <v>4.41</v>
      </c>
      <c r="G131" s="10">
        <v>26.09</v>
      </c>
      <c r="H131" s="9">
        <v>167.44</v>
      </c>
    </row>
    <row r="132" spans="2:8" ht="18.600000000000001" customHeight="1" thickBot="1" x14ac:dyDescent="0.35">
      <c r="B132" s="14" t="s">
        <v>32</v>
      </c>
      <c r="C132" s="13" t="s">
        <v>106</v>
      </c>
      <c r="D132" s="13">
        <v>30</v>
      </c>
      <c r="E132" s="13">
        <v>0.78</v>
      </c>
      <c r="F132" s="25">
        <v>9</v>
      </c>
      <c r="G132" s="13">
        <v>0.84</v>
      </c>
      <c r="H132" s="12">
        <v>88.2</v>
      </c>
    </row>
    <row r="133" spans="2:8" ht="19.8" customHeight="1" thickBot="1" x14ac:dyDescent="0.35">
      <c r="B133" s="39" t="s">
        <v>247</v>
      </c>
      <c r="C133" s="51" t="s">
        <v>246</v>
      </c>
      <c r="D133" s="51">
        <v>100</v>
      </c>
      <c r="E133" s="51">
        <v>3.31</v>
      </c>
      <c r="F133" s="51">
        <v>0.42</v>
      </c>
      <c r="G133" s="51">
        <v>32.15</v>
      </c>
      <c r="H133" s="51">
        <v>145.66999999999999</v>
      </c>
    </row>
    <row r="134" spans="2:8" ht="16.8" customHeight="1" thickBot="1" x14ac:dyDescent="0.35">
      <c r="B134" s="14" t="s">
        <v>245</v>
      </c>
      <c r="C134" s="10" t="s">
        <v>244</v>
      </c>
      <c r="D134" s="10">
        <v>70</v>
      </c>
      <c r="E134" s="10">
        <v>1.32</v>
      </c>
      <c r="F134" s="10">
        <v>4.99</v>
      </c>
      <c r="G134" s="10">
        <v>6.18</v>
      </c>
      <c r="H134" s="9">
        <v>74.92</v>
      </c>
    </row>
    <row r="135" spans="2:8" ht="19.8" customHeight="1" thickBot="1" x14ac:dyDescent="0.35">
      <c r="B135" s="5" t="s">
        <v>327</v>
      </c>
      <c r="C135" s="3" t="s">
        <v>243</v>
      </c>
      <c r="D135" s="3">
        <v>70</v>
      </c>
      <c r="E135" s="3">
        <v>0.28000000000000003</v>
      </c>
      <c r="F135" s="3">
        <v>0.28000000000000003</v>
      </c>
      <c r="G135" s="3">
        <v>9.1</v>
      </c>
      <c r="H135" s="3">
        <v>40.04</v>
      </c>
    </row>
    <row r="136" spans="2:8" ht="15" thickBot="1" x14ac:dyDescent="0.35">
      <c r="B136" s="5" t="s">
        <v>242</v>
      </c>
      <c r="C136" s="3" t="s">
        <v>24</v>
      </c>
      <c r="D136" s="3">
        <v>200</v>
      </c>
      <c r="E136" s="3">
        <v>0</v>
      </c>
      <c r="F136" s="3">
        <v>0</v>
      </c>
      <c r="G136" s="3">
        <v>1.4</v>
      </c>
      <c r="H136" s="3">
        <v>6</v>
      </c>
    </row>
    <row r="137" spans="2:8" ht="15" thickBot="1" x14ac:dyDescent="0.35">
      <c r="B137" s="161" t="s">
        <v>198</v>
      </c>
      <c r="C137" s="162"/>
      <c r="D137" s="163"/>
      <c r="E137" s="165">
        <f>SUM(E127:E130,E133:E136)</f>
        <v>31.67</v>
      </c>
      <c r="F137" s="165">
        <f>SUM(F127:F130,F133:F136)</f>
        <v>24.950000000000003</v>
      </c>
      <c r="G137" s="165">
        <f>SUM(G127:G130,G133:G136)</f>
        <v>80.700000000000017</v>
      </c>
      <c r="H137" s="165">
        <f>SUM(H127:H130,H133:H136)</f>
        <v>674.53999999999985</v>
      </c>
    </row>
    <row r="138" spans="2:8" ht="15" thickBot="1" x14ac:dyDescent="0.35">
      <c r="B138" s="161" t="s">
        <v>197</v>
      </c>
      <c r="C138" s="162"/>
      <c r="D138" s="162"/>
      <c r="E138" s="168">
        <f>SUM(E127:E129,E131:E132,E134:E136)</f>
        <v>14.729999999999999</v>
      </c>
      <c r="F138" s="168">
        <f>SUM(F127:F129,F131:F132,F134:F136)</f>
        <v>24.68</v>
      </c>
      <c r="G138" s="168">
        <f>SUM(G127:G129,G131:G132,G134:G136)</f>
        <v>71.980000000000018</v>
      </c>
      <c r="H138" s="168">
        <f>SUM(H127:H129,H131:H132,H134:H136)</f>
        <v>570.20999999999992</v>
      </c>
    </row>
    <row r="139" spans="2:8" ht="15" thickBot="1" x14ac:dyDescent="0.35">
      <c r="B139" s="7" t="s">
        <v>21</v>
      </c>
    </row>
    <row r="140" spans="2:8" ht="22.8" customHeight="1" thickBot="1" x14ac:dyDescent="0.35">
      <c r="B140" s="169" t="s">
        <v>20</v>
      </c>
      <c r="C140" s="150" t="s">
        <v>19</v>
      </c>
      <c r="D140" s="150" t="s">
        <v>39</v>
      </c>
      <c r="E140" s="151" t="s">
        <v>17</v>
      </c>
      <c r="F140" s="152"/>
      <c r="G140" s="153"/>
      <c r="H140" s="150" t="s">
        <v>16</v>
      </c>
    </row>
    <row r="141" spans="2:8" ht="15" thickBot="1" x14ac:dyDescent="0.35">
      <c r="B141" s="170"/>
      <c r="C141" s="159"/>
      <c r="D141" s="159"/>
      <c r="E141" s="160" t="s">
        <v>14</v>
      </c>
      <c r="F141" s="160" t="s">
        <v>13</v>
      </c>
      <c r="G141" s="160" t="s">
        <v>12</v>
      </c>
      <c r="H141" s="159"/>
    </row>
    <row r="142" spans="2:8" ht="19.8" customHeight="1" thickBot="1" x14ac:dyDescent="0.35">
      <c r="B142" s="48" t="s">
        <v>330</v>
      </c>
      <c r="C142" s="3" t="s">
        <v>241</v>
      </c>
      <c r="D142" s="3" t="s">
        <v>240</v>
      </c>
      <c r="E142" s="3">
        <v>15.532999999999999</v>
      </c>
      <c r="F142" s="3">
        <v>8.7170000000000005</v>
      </c>
      <c r="G142" s="3">
        <v>9.9979999999999993</v>
      </c>
      <c r="H142" s="3">
        <v>180.57599999999999</v>
      </c>
    </row>
    <row r="143" spans="2:8" ht="18.600000000000001" customHeight="1" thickBot="1" x14ac:dyDescent="0.35">
      <c r="B143" s="14" t="s">
        <v>32</v>
      </c>
      <c r="C143" s="13" t="s">
        <v>106</v>
      </c>
      <c r="D143" s="13">
        <v>30</v>
      </c>
      <c r="E143" s="13">
        <v>0.78</v>
      </c>
      <c r="F143" s="25">
        <v>9</v>
      </c>
      <c r="G143" s="13">
        <v>0.84</v>
      </c>
      <c r="H143" s="12">
        <v>88.2</v>
      </c>
    </row>
    <row r="144" spans="2:8" ht="19.8" customHeight="1" thickBot="1" x14ac:dyDescent="0.35">
      <c r="B144" s="48" t="s">
        <v>143</v>
      </c>
      <c r="C144" s="3" t="s">
        <v>45</v>
      </c>
      <c r="D144" s="8">
        <v>30</v>
      </c>
      <c r="E144" s="3">
        <v>1.4750000000000001</v>
      </c>
      <c r="F144" s="3">
        <v>5.25</v>
      </c>
      <c r="G144" s="3">
        <v>12.5</v>
      </c>
      <c r="H144" s="3">
        <v>92</v>
      </c>
    </row>
    <row r="145" spans="2:8" ht="20.399999999999999" customHeight="1" thickBot="1" x14ac:dyDescent="0.35">
      <c r="B145" s="39" t="s">
        <v>54</v>
      </c>
      <c r="C145" s="51" t="s">
        <v>53</v>
      </c>
      <c r="D145" s="51">
        <v>200</v>
      </c>
      <c r="E145" s="51">
        <v>0</v>
      </c>
      <c r="F145" s="51">
        <v>0</v>
      </c>
      <c r="G145" s="51">
        <v>0</v>
      </c>
      <c r="H145" s="51">
        <v>0</v>
      </c>
    </row>
    <row r="146" spans="2:8" ht="18" customHeight="1" thickBot="1" x14ac:dyDescent="0.35">
      <c r="B146" s="183" t="s">
        <v>2</v>
      </c>
      <c r="C146" s="184"/>
      <c r="D146" s="185"/>
      <c r="E146" s="186">
        <f>SUM(E142:E145)</f>
        <v>17.788</v>
      </c>
      <c r="F146" s="186">
        <f>SUM(F142:F145)</f>
        <v>22.966999999999999</v>
      </c>
      <c r="G146" s="186">
        <f>SUM(G142:G145)</f>
        <v>23.338000000000001</v>
      </c>
      <c r="H146" s="187">
        <f>SUM(H142:H145)</f>
        <v>360.77600000000001</v>
      </c>
    </row>
    <row r="147" spans="2:8" ht="18.600000000000001" customHeight="1" thickBot="1" x14ac:dyDescent="0.35">
      <c r="B147" s="188" t="s">
        <v>1</v>
      </c>
      <c r="C147" s="172"/>
      <c r="D147" s="173"/>
      <c r="E147" s="165">
        <f>SUM(E122+E137+E146)</f>
        <v>61.478000000000009</v>
      </c>
      <c r="F147" s="165">
        <f>SUM(F122+F137+F146)</f>
        <v>59.297000000000004</v>
      </c>
      <c r="G147" s="165">
        <f>SUM(G122+G137+G146)</f>
        <v>160.898</v>
      </c>
      <c r="H147" s="189">
        <f>SUM(H122+H137+H146)</f>
        <v>1413.2759999999998</v>
      </c>
    </row>
    <row r="148" spans="2:8" ht="18.600000000000001" customHeight="1" thickBot="1" x14ac:dyDescent="0.35">
      <c r="B148" s="175" t="s">
        <v>0</v>
      </c>
      <c r="C148" s="176"/>
      <c r="D148" s="177"/>
      <c r="E148" s="168">
        <f>SUM(E122+E138+E146)</f>
        <v>44.537999999999997</v>
      </c>
      <c r="F148" s="168">
        <f>SUM(F122+F138+F146)</f>
        <v>59.027000000000001</v>
      </c>
      <c r="G148" s="168">
        <f>SUM(G122+G138+G146)</f>
        <v>152.17800000000003</v>
      </c>
      <c r="H148" s="168">
        <f>SUM(H122+H138+H146)</f>
        <v>1308.9459999999999</v>
      </c>
    </row>
    <row r="149" spans="2:8" ht="6.6" customHeight="1" thickBot="1" x14ac:dyDescent="0.35">
      <c r="B149" s="24"/>
      <c r="C149" s="24"/>
      <c r="D149" s="24"/>
      <c r="E149" s="53"/>
      <c r="F149" s="53"/>
      <c r="G149" s="53"/>
      <c r="H149" s="53"/>
    </row>
    <row r="150" spans="2:8" s="1" customFormat="1" ht="24" customHeight="1" thickBot="1" x14ac:dyDescent="0.35">
      <c r="B150" s="144" t="s">
        <v>52</v>
      </c>
      <c r="C150" s="145" t="s">
        <v>239</v>
      </c>
      <c r="D150" s="146"/>
      <c r="E150" s="147"/>
      <c r="F150" s="145" t="s">
        <v>50</v>
      </c>
      <c r="G150" s="146"/>
      <c r="H150" s="147"/>
    </row>
    <row r="151" spans="2:8" ht="15" thickBot="1" x14ac:dyDescent="0.35">
      <c r="B151" s="22" t="s">
        <v>49</v>
      </c>
    </row>
    <row r="152" spans="2:8" ht="15" thickBot="1" x14ac:dyDescent="0.35">
      <c r="B152" s="148"/>
      <c r="C152" s="149"/>
      <c r="D152" s="149"/>
      <c r="E152" s="151" t="s">
        <v>17</v>
      </c>
      <c r="F152" s="152"/>
      <c r="G152" s="153"/>
      <c r="H152" s="150" t="s">
        <v>48</v>
      </c>
    </row>
    <row r="153" spans="2:8" x14ac:dyDescent="0.3">
      <c r="B153" s="154" t="s">
        <v>20</v>
      </c>
      <c r="C153" s="155" t="s">
        <v>19</v>
      </c>
      <c r="D153" s="155" t="s">
        <v>39</v>
      </c>
      <c r="E153" s="155" t="s">
        <v>14</v>
      </c>
      <c r="F153" s="155" t="s">
        <v>13</v>
      </c>
      <c r="G153" s="155" t="s">
        <v>12</v>
      </c>
      <c r="H153" s="156"/>
    </row>
    <row r="154" spans="2:8" ht="15" thickBot="1" x14ac:dyDescent="0.35">
      <c r="B154" s="157"/>
      <c r="C154" s="158"/>
      <c r="D154" s="158"/>
      <c r="E154" s="160" t="s">
        <v>37</v>
      </c>
      <c r="F154" s="160" t="s">
        <v>36</v>
      </c>
      <c r="G154" s="160" t="s">
        <v>35</v>
      </c>
      <c r="H154" s="159"/>
    </row>
    <row r="155" spans="2:8" ht="15" thickBot="1" x14ac:dyDescent="0.35">
      <c r="B155" s="48" t="s">
        <v>238</v>
      </c>
      <c r="C155" s="8" t="s">
        <v>237</v>
      </c>
      <c r="D155" s="8">
        <v>250</v>
      </c>
      <c r="E155" s="8">
        <v>7.0629999999999997</v>
      </c>
      <c r="F155" s="8">
        <v>4.7380000000000004</v>
      </c>
      <c r="G155" s="8">
        <v>36.313000000000002</v>
      </c>
      <c r="H155" s="8">
        <v>216.13800000000001</v>
      </c>
    </row>
    <row r="156" spans="2:8" ht="15" thickBot="1" x14ac:dyDescent="0.35">
      <c r="B156" s="5" t="s">
        <v>46</v>
      </c>
      <c r="C156" s="3" t="s">
        <v>45</v>
      </c>
      <c r="D156" s="3">
        <v>30</v>
      </c>
      <c r="E156" s="3">
        <v>0.27</v>
      </c>
      <c r="F156" s="3">
        <v>0.12</v>
      </c>
      <c r="G156" s="3">
        <v>2.91</v>
      </c>
      <c r="H156" s="3">
        <v>13.8</v>
      </c>
    </row>
    <row r="157" spans="2:8" ht="15" thickBot="1" x14ac:dyDescent="0.35">
      <c r="B157" s="48" t="s">
        <v>179</v>
      </c>
      <c r="C157" s="8" t="s">
        <v>178</v>
      </c>
      <c r="D157" s="8">
        <v>120</v>
      </c>
      <c r="E157" s="8">
        <v>4.08</v>
      </c>
      <c r="F157" s="8">
        <v>3</v>
      </c>
      <c r="G157" s="8">
        <v>5.88</v>
      </c>
      <c r="H157" s="8">
        <v>66.84</v>
      </c>
    </row>
    <row r="158" spans="2:8" ht="15" thickBot="1" x14ac:dyDescent="0.35">
      <c r="B158" s="5" t="s">
        <v>44</v>
      </c>
      <c r="C158" s="3" t="s">
        <v>98</v>
      </c>
      <c r="D158" s="3">
        <v>100</v>
      </c>
      <c r="E158" s="26">
        <v>0.4</v>
      </c>
      <c r="F158" s="26">
        <v>0.4</v>
      </c>
      <c r="G158" s="26">
        <v>13</v>
      </c>
      <c r="H158" s="26">
        <v>57.2</v>
      </c>
    </row>
    <row r="159" spans="2:8" ht="15" thickBot="1" x14ac:dyDescent="0.35">
      <c r="B159" s="5" t="s">
        <v>122</v>
      </c>
      <c r="C159" s="3" t="s">
        <v>121</v>
      </c>
      <c r="D159" s="3">
        <v>200</v>
      </c>
      <c r="E159" s="26">
        <v>0</v>
      </c>
      <c r="F159" s="26">
        <v>0</v>
      </c>
      <c r="G159" s="26">
        <v>0</v>
      </c>
      <c r="H159" s="26">
        <v>0</v>
      </c>
    </row>
    <row r="160" spans="2:8" ht="15" thickBot="1" x14ac:dyDescent="0.35">
      <c r="B160" s="161" t="s">
        <v>23</v>
      </c>
      <c r="C160" s="162"/>
      <c r="D160" s="163"/>
      <c r="E160" s="165">
        <f>SUM(E155:E159)</f>
        <v>11.813000000000001</v>
      </c>
      <c r="F160" s="165">
        <f>SUM(F155:F159)</f>
        <v>8.2580000000000009</v>
      </c>
      <c r="G160" s="165">
        <f>SUM(G155:G159)</f>
        <v>58.103000000000002</v>
      </c>
      <c r="H160" s="165">
        <f>SUM(H155:H159)</f>
        <v>353.97800000000001</v>
      </c>
    </row>
    <row r="161" spans="2:9" ht="15" thickBot="1" x14ac:dyDescent="0.35">
      <c r="B161" s="7" t="s">
        <v>40</v>
      </c>
    </row>
    <row r="162" spans="2:9" ht="19.8" customHeight="1" thickBot="1" x14ac:dyDescent="0.35">
      <c r="B162" s="179"/>
      <c r="C162" s="180"/>
      <c r="D162" s="180"/>
      <c r="E162" s="151" t="s">
        <v>17</v>
      </c>
      <c r="F162" s="152"/>
      <c r="G162" s="153"/>
      <c r="H162" s="181" t="s">
        <v>16</v>
      </c>
    </row>
    <row r="163" spans="2:9" x14ac:dyDescent="0.3">
      <c r="B163" s="154" t="s">
        <v>20</v>
      </c>
      <c r="C163" s="155" t="s">
        <v>19</v>
      </c>
      <c r="D163" s="155" t="s">
        <v>39</v>
      </c>
      <c r="E163" s="155" t="s">
        <v>14</v>
      </c>
      <c r="F163" s="155" t="s">
        <v>13</v>
      </c>
      <c r="G163" s="155" t="s">
        <v>12</v>
      </c>
      <c r="H163" s="155" t="s">
        <v>38</v>
      </c>
    </row>
    <row r="164" spans="2:9" ht="15" thickBot="1" x14ac:dyDescent="0.35">
      <c r="B164" s="157"/>
      <c r="C164" s="158"/>
      <c r="D164" s="158"/>
      <c r="E164" s="160" t="s">
        <v>37</v>
      </c>
      <c r="F164" s="160" t="s">
        <v>36</v>
      </c>
      <c r="G164" s="160" t="s">
        <v>35</v>
      </c>
      <c r="H164" s="158"/>
    </row>
    <row r="165" spans="2:9" ht="15.6" customHeight="1" thickBot="1" x14ac:dyDescent="0.35">
      <c r="B165" s="36" t="s">
        <v>236</v>
      </c>
      <c r="C165" s="35" t="s">
        <v>235</v>
      </c>
      <c r="D165" s="32">
        <v>150</v>
      </c>
      <c r="E165" s="32">
        <v>1.91</v>
      </c>
      <c r="F165" s="32">
        <v>4.75</v>
      </c>
      <c r="G165" s="32">
        <v>11.38</v>
      </c>
      <c r="H165" s="31">
        <v>95.88</v>
      </c>
      <c r="I165" s="11"/>
    </row>
    <row r="166" spans="2:9" ht="18" customHeight="1" thickBot="1" x14ac:dyDescent="0.35">
      <c r="B166" s="34" t="s">
        <v>32</v>
      </c>
      <c r="C166" s="20" t="s">
        <v>31</v>
      </c>
      <c r="D166" s="20">
        <v>5</v>
      </c>
      <c r="E166" s="20">
        <v>0.13</v>
      </c>
      <c r="F166" s="20">
        <v>1.5</v>
      </c>
      <c r="G166" s="20">
        <v>0.14000000000000001</v>
      </c>
      <c r="H166" s="20">
        <v>14.7</v>
      </c>
    </row>
    <row r="167" spans="2:9" ht="17.399999999999999" customHeight="1" thickBot="1" x14ac:dyDescent="0.35">
      <c r="B167" s="5" t="s">
        <v>9</v>
      </c>
      <c r="C167" s="3" t="s">
        <v>8</v>
      </c>
      <c r="D167" s="3">
        <v>20</v>
      </c>
      <c r="E167" s="3">
        <v>1.48</v>
      </c>
      <c r="F167" s="3">
        <v>0.32</v>
      </c>
      <c r="G167" s="3">
        <v>8.56</v>
      </c>
      <c r="H167" s="3">
        <v>43.04</v>
      </c>
    </row>
    <row r="168" spans="2:9" ht="19.2" customHeight="1" thickBot="1" x14ac:dyDescent="0.35">
      <c r="B168" s="28" t="s">
        <v>234</v>
      </c>
      <c r="C168" s="13" t="s">
        <v>301</v>
      </c>
      <c r="D168" s="13">
        <v>80</v>
      </c>
      <c r="E168" s="25">
        <v>20.515000000000001</v>
      </c>
      <c r="F168" s="25">
        <v>0.374</v>
      </c>
      <c r="G168" s="25">
        <v>1.7000000000000001E-2</v>
      </c>
      <c r="H168" s="71">
        <v>85.488</v>
      </c>
    </row>
    <row r="169" spans="2:9" ht="19.2" customHeight="1" thickBot="1" x14ac:dyDescent="0.35">
      <c r="B169" s="50" t="s">
        <v>331</v>
      </c>
      <c r="C169" s="16" t="s">
        <v>233</v>
      </c>
      <c r="D169" s="18" t="s">
        <v>343</v>
      </c>
      <c r="E169" s="13">
        <v>18.760000000000002</v>
      </c>
      <c r="F169" s="13">
        <v>8.36</v>
      </c>
      <c r="G169" s="13">
        <v>20.55</v>
      </c>
      <c r="H169" s="12">
        <v>232.51</v>
      </c>
      <c r="I169" s="101"/>
    </row>
    <row r="170" spans="2:9" ht="21.6" customHeight="1" thickBot="1" x14ac:dyDescent="0.35">
      <c r="B170" s="70" t="s">
        <v>232</v>
      </c>
      <c r="C170" s="3" t="s">
        <v>231</v>
      </c>
      <c r="D170" s="3">
        <v>110</v>
      </c>
      <c r="E170" s="3">
        <v>3.29</v>
      </c>
      <c r="F170" s="3">
        <v>2.8</v>
      </c>
      <c r="G170" s="3">
        <v>25.19</v>
      </c>
      <c r="H170" s="3">
        <v>139.12</v>
      </c>
    </row>
    <row r="171" spans="2:9" ht="20.399999999999999" customHeight="1" thickBot="1" x14ac:dyDescent="0.35">
      <c r="B171" s="5" t="s">
        <v>230</v>
      </c>
      <c r="C171" s="3" t="s">
        <v>229</v>
      </c>
      <c r="D171" s="3">
        <v>110</v>
      </c>
      <c r="E171" s="26">
        <v>1.4059999999999999</v>
      </c>
      <c r="F171" s="26">
        <v>10.715999999999999</v>
      </c>
      <c r="G171" s="26">
        <v>6.1710000000000003</v>
      </c>
      <c r="H171" s="26">
        <v>126.752</v>
      </c>
    </row>
    <row r="172" spans="2:9" ht="19.2" customHeight="1" thickBot="1" x14ac:dyDescent="0.35">
      <c r="B172" s="5" t="s">
        <v>228</v>
      </c>
      <c r="C172" s="3" t="s">
        <v>227</v>
      </c>
      <c r="D172" s="3">
        <v>70</v>
      </c>
      <c r="E172" s="3">
        <v>0.56000000000000005</v>
      </c>
      <c r="F172" s="3">
        <v>0.14000000000000001</v>
      </c>
      <c r="G172" s="3">
        <v>1.61</v>
      </c>
      <c r="H172" s="3">
        <v>9.94</v>
      </c>
    </row>
    <row r="173" spans="2:9" ht="19.2" customHeight="1" thickBot="1" x14ac:dyDescent="0.35">
      <c r="B173" s="5" t="s">
        <v>132</v>
      </c>
      <c r="C173" s="3" t="s">
        <v>24</v>
      </c>
      <c r="D173" s="3">
        <v>200</v>
      </c>
      <c r="E173" s="26">
        <v>0.4</v>
      </c>
      <c r="F173" s="26">
        <v>0</v>
      </c>
      <c r="G173" s="26">
        <v>1.4</v>
      </c>
      <c r="H173" s="26">
        <v>8</v>
      </c>
    </row>
    <row r="174" spans="2:9" ht="20.399999999999999" customHeight="1" thickBot="1" x14ac:dyDescent="0.35">
      <c r="B174" s="161" t="s">
        <v>198</v>
      </c>
      <c r="C174" s="162"/>
      <c r="D174" s="163"/>
      <c r="E174" s="165">
        <f>SUM(E165:E168,E170:E173)</f>
        <v>29.690999999999995</v>
      </c>
      <c r="F174" s="165">
        <f>SUM(F165:F168,F170:F173)</f>
        <v>20.6</v>
      </c>
      <c r="G174" s="165">
        <f>SUM(G165:G168,G170:G173)</f>
        <v>54.468000000000004</v>
      </c>
      <c r="H174" s="165">
        <f>SUM(H165:H168,H170:H173)</f>
        <v>522.92000000000007</v>
      </c>
    </row>
    <row r="175" spans="2:9" ht="22.8" customHeight="1" thickBot="1" x14ac:dyDescent="0.35">
      <c r="B175" s="161" t="s">
        <v>197</v>
      </c>
      <c r="C175" s="162"/>
      <c r="D175" s="162"/>
      <c r="E175" s="168">
        <f>SUM(E165:E166,E169,E171,E173)</f>
        <v>22.605999999999998</v>
      </c>
      <c r="F175" s="168">
        <f>SUM(F165:F166,F169,F171,F173)</f>
        <v>25.326000000000001</v>
      </c>
      <c r="G175" s="168">
        <f>SUM(G165:G166,G169,G171,G173)</f>
        <v>39.640999999999998</v>
      </c>
      <c r="H175" s="178">
        <f>SUM(H165:H166,H169,H170,H171:H173)</f>
        <v>626.90200000000004</v>
      </c>
    </row>
    <row r="176" spans="2:9" ht="15" thickBot="1" x14ac:dyDescent="0.35">
      <c r="B176" s="7" t="s">
        <v>21</v>
      </c>
    </row>
    <row r="177" spans="2:8" ht="22.8" customHeight="1" thickBot="1" x14ac:dyDescent="0.35">
      <c r="B177" s="169" t="s">
        <v>20</v>
      </c>
      <c r="C177" s="150" t="s">
        <v>19</v>
      </c>
      <c r="D177" s="150" t="s">
        <v>39</v>
      </c>
      <c r="E177" s="151" t="s">
        <v>17</v>
      </c>
      <c r="F177" s="152"/>
      <c r="G177" s="153"/>
      <c r="H177" s="150" t="s">
        <v>16</v>
      </c>
    </row>
    <row r="178" spans="2:8" ht="15" thickBot="1" x14ac:dyDescent="0.35">
      <c r="B178" s="170"/>
      <c r="C178" s="159"/>
      <c r="D178" s="159"/>
      <c r="E178" s="160" t="s">
        <v>14</v>
      </c>
      <c r="F178" s="160" t="s">
        <v>13</v>
      </c>
      <c r="G178" s="160" t="s">
        <v>12</v>
      </c>
      <c r="H178" s="159"/>
    </row>
    <row r="179" spans="2:8" ht="21" customHeight="1" thickBot="1" x14ac:dyDescent="0.35">
      <c r="B179" s="48" t="s">
        <v>302</v>
      </c>
      <c r="C179" s="3" t="s">
        <v>226</v>
      </c>
      <c r="D179" s="8" t="s">
        <v>56</v>
      </c>
      <c r="E179" s="3">
        <v>17.190000000000001</v>
      </c>
      <c r="F179" s="3">
        <v>20.48</v>
      </c>
      <c r="G179" s="3">
        <v>24.44</v>
      </c>
      <c r="H179" s="3">
        <v>353.87</v>
      </c>
    </row>
    <row r="180" spans="2:8" ht="15" thickBot="1" x14ac:dyDescent="0.35">
      <c r="B180" s="14" t="s">
        <v>32</v>
      </c>
      <c r="C180" s="13" t="s">
        <v>55</v>
      </c>
      <c r="D180" s="13">
        <v>20</v>
      </c>
      <c r="E180" s="13">
        <v>0.38</v>
      </c>
      <c r="F180" s="25">
        <v>6</v>
      </c>
      <c r="G180" s="13">
        <v>0.62</v>
      </c>
      <c r="H180" s="12">
        <v>58.4</v>
      </c>
    </row>
    <row r="181" spans="2:8" ht="15" thickBot="1" x14ac:dyDescent="0.35">
      <c r="B181" s="21" t="s">
        <v>54</v>
      </c>
      <c r="C181" s="20" t="s">
        <v>53</v>
      </c>
      <c r="D181" s="20">
        <v>200</v>
      </c>
      <c r="E181" s="20">
        <v>0</v>
      </c>
      <c r="F181" s="20">
        <v>0</v>
      </c>
      <c r="G181" s="20">
        <v>0</v>
      </c>
      <c r="H181" s="20">
        <v>0</v>
      </c>
    </row>
    <row r="182" spans="2:8" ht="15" thickBot="1" x14ac:dyDescent="0.35">
      <c r="B182" s="161" t="s">
        <v>2</v>
      </c>
      <c r="C182" s="162"/>
      <c r="D182" s="163"/>
      <c r="E182" s="165">
        <f>SUM(E179:E181)</f>
        <v>17.57</v>
      </c>
      <c r="F182" s="165">
        <f>SUM(F179:F181)</f>
        <v>26.48</v>
      </c>
      <c r="G182" s="165">
        <f>SUM(G179:G181)</f>
        <v>25.060000000000002</v>
      </c>
      <c r="H182" s="165">
        <f>SUM(H179:H181)</f>
        <v>412.27</v>
      </c>
    </row>
    <row r="183" spans="2:8" ht="15" thickBot="1" x14ac:dyDescent="0.35">
      <c r="B183" s="161" t="s">
        <v>1</v>
      </c>
      <c r="C183" s="162"/>
      <c r="D183" s="163"/>
      <c r="E183" s="165">
        <f>SUM(E160+E174+E182)</f>
        <v>59.073999999999998</v>
      </c>
      <c r="F183" s="165">
        <f>SUM(F160+F174+F182)</f>
        <v>55.338000000000008</v>
      </c>
      <c r="G183" s="165">
        <f>SUM(G160+G174+G182)</f>
        <v>137.631</v>
      </c>
      <c r="H183" s="165">
        <f>SUM(H160+H174+H182)</f>
        <v>1289.1680000000001</v>
      </c>
    </row>
    <row r="184" spans="2:8" ht="15" thickBot="1" x14ac:dyDescent="0.35">
      <c r="B184" s="161" t="s">
        <v>0</v>
      </c>
      <c r="C184" s="162"/>
      <c r="D184" s="163"/>
      <c r="E184" s="165">
        <f>SUM(E160+E175+E182)</f>
        <v>51.988999999999997</v>
      </c>
      <c r="F184" s="165">
        <f>SUM(F160+F175+F182)</f>
        <v>60.064000000000007</v>
      </c>
      <c r="G184" s="165">
        <f>SUM(G160+G175+G182)</f>
        <v>122.804</v>
      </c>
      <c r="H184" s="165">
        <f>SUM(H160+H175+H182)</f>
        <v>1393.15</v>
      </c>
    </row>
    <row r="185" spans="2:8" x14ac:dyDescent="0.3">
      <c r="B185" s="209"/>
      <c r="C185" s="209"/>
      <c r="D185" s="209"/>
      <c r="E185" s="210"/>
      <c r="F185" s="210"/>
      <c r="G185" s="210"/>
      <c r="H185" s="210"/>
    </row>
    <row r="186" spans="2:8" ht="15" thickBot="1" x14ac:dyDescent="0.35"/>
    <row r="187" spans="2:8" s="1" customFormat="1" ht="24" customHeight="1" thickBot="1" x14ac:dyDescent="0.35">
      <c r="B187" s="144" t="s">
        <v>52</v>
      </c>
      <c r="C187" s="145" t="s">
        <v>158</v>
      </c>
      <c r="D187" s="146"/>
      <c r="E187" s="147"/>
      <c r="F187" s="145" t="s">
        <v>141</v>
      </c>
      <c r="G187" s="146"/>
      <c r="H187" s="147"/>
    </row>
    <row r="188" spans="2:8" ht="15" thickBot="1" x14ac:dyDescent="0.35">
      <c r="B188" s="22" t="s">
        <v>49</v>
      </c>
    </row>
    <row r="189" spans="2:8" ht="15" thickBot="1" x14ac:dyDescent="0.35">
      <c r="B189" s="148"/>
      <c r="C189" s="149"/>
      <c r="D189" s="150" t="s">
        <v>39</v>
      </c>
      <c r="E189" s="151" t="s">
        <v>17</v>
      </c>
      <c r="F189" s="152"/>
      <c r="G189" s="153"/>
      <c r="H189" s="150" t="s">
        <v>48</v>
      </c>
    </row>
    <row r="190" spans="2:8" x14ac:dyDescent="0.3">
      <c r="B190" s="154" t="s">
        <v>20</v>
      </c>
      <c r="C190" s="155" t="s">
        <v>19</v>
      </c>
      <c r="D190" s="156"/>
      <c r="E190" s="155" t="s">
        <v>14</v>
      </c>
      <c r="F190" s="155" t="s">
        <v>13</v>
      </c>
      <c r="G190" s="155" t="s">
        <v>12</v>
      </c>
      <c r="H190" s="156"/>
    </row>
    <row r="191" spans="2:8" ht="15" thickBot="1" x14ac:dyDescent="0.35">
      <c r="B191" s="211"/>
      <c r="C191" s="206"/>
      <c r="D191" s="156"/>
      <c r="E191" s="155" t="s">
        <v>37</v>
      </c>
      <c r="F191" s="155" t="s">
        <v>36</v>
      </c>
      <c r="G191" s="155" t="s">
        <v>35</v>
      </c>
      <c r="H191" s="156"/>
    </row>
    <row r="192" spans="2:8" ht="17.399999999999999" customHeight="1" thickBot="1" x14ac:dyDescent="0.35">
      <c r="B192" s="34" t="s">
        <v>225</v>
      </c>
      <c r="C192" s="35" t="s">
        <v>224</v>
      </c>
      <c r="D192" s="32">
        <v>200</v>
      </c>
      <c r="E192" s="32">
        <v>5.46</v>
      </c>
      <c r="F192" s="32">
        <v>3.2</v>
      </c>
      <c r="G192" s="32">
        <v>29.42</v>
      </c>
      <c r="H192" s="31">
        <v>168.34</v>
      </c>
    </row>
    <row r="193" spans="2:8" ht="18.600000000000001" customHeight="1" thickBot="1" x14ac:dyDescent="0.35">
      <c r="B193" s="64" t="s">
        <v>223</v>
      </c>
      <c r="C193" s="60" t="s">
        <v>222</v>
      </c>
      <c r="D193" s="60" t="s">
        <v>221</v>
      </c>
      <c r="E193" s="60">
        <v>8.2739999999999991</v>
      </c>
      <c r="F193" s="60">
        <v>4.4640000000000004</v>
      </c>
      <c r="G193" s="60">
        <v>2.4</v>
      </c>
      <c r="H193" s="63">
        <v>82.872</v>
      </c>
    </row>
    <row r="194" spans="2:8" ht="16.8" customHeight="1" thickBot="1" x14ac:dyDescent="0.35">
      <c r="B194" s="21" t="s">
        <v>44</v>
      </c>
      <c r="C194" s="20" t="s">
        <v>43</v>
      </c>
      <c r="D194" s="20">
        <v>130</v>
      </c>
      <c r="E194" s="20">
        <v>0.52</v>
      </c>
      <c r="F194" s="20">
        <v>0.52</v>
      </c>
      <c r="G194" s="20">
        <v>16.899999999999999</v>
      </c>
      <c r="H194" s="20">
        <v>74.36</v>
      </c>
    </row>
    <row r="195" spans="2:8" ht="18" customHeight="1" thickBot="1" x14ac:dyDescent="0.35">
      <c r="B195" s="21" t="s">
        <v>137</v>
      </c>
      <c r="C195" s="20" t="s">
        <v>136</v>
      </c>
      <c r="D195" s="20">
        <v>200</v>
      </c>
      <c r="E195" s="20">
        <v>0</v>
      </c>
      <c r="F195" s="20">
        <v>0</v>
      </c>
      <c r="G195" s="20">
        <v>0</v>
      </c>
      <c r="H195" s="20">
        <v>0</v>
      </c>
    </row>
    <row r="196" spans="2:8" ht="15" thickBot="1" x14ac:dyDescent="0.35">
      <c r="B196" s="161" t="s">
        <v>23</v>
      </c>
      <c r="C196" s="162"/>
      <c r="D196" s="163"/>
      <c r="E196" s="165">
        <f>SUM(E192:E195)</f>
        <v>14.253999999999998</v>
      </c>
      <c r="F196" s="165">
        <f>SUM(F192:F195)</f>
        <v>8.1840000000000011</v>
      </c>
      <c r="G196" s="165">
        <f>SUM(G192:G195)</f>
        <v>48.72</v>
      </c>
      <c r="H196" s="165">
        <f>SUM(H192:H195)</f>
        <v>325.572</v>
      </c>
    </row>
    <row r="197" spans="2:8" ht="15" thickBot="1" x14ac:dyDescent="0.35">
      <c r="B197" s="7" t="s">
        <v>40</v>
      </c>
    </row>
    <row r="198" spans="2:8" ht="15" thickBot="1" x14ac:dyDescent="0.35">
      <c r="B198" s="212"/>
      <c r="C198" s="213"/>
      <c r="D198" s="192" t="s">
        <v>39</v>
      </c>
      <c r="E198" s="193" t="s">
        <v>17</v>
      </c>
      <c r="F198" s="194"/>
      <c r="G198" s="195"/>
      <c r="H198" s="214" t="s">
        <v>16</v>
      </c>
    </row>
    <row r="199" spans="2:8" x14ac:dyDescent="0.3">
      <c r="B199" s="197" t="s">
        <v>20</v>
      </c>
      <c r="C199" s="155" t="s">
        <v>19</v>
      </c>
      <c r="D199" s="156"/>
      <c r="E199" s="155" t="s">
        <v>14</v>
      </c>
      <c r="F199" s="155" t="s">
        <v>13</v>
      </c>
      <c r="G199" s="155" t="s">
        <v>12</v>
      </c>
      <c r="H199" s="215" t="s">
        <v>38</v>
      </c>
    </row>
    <row r="200" spans="2:8" ht="15" thickBot="1" x14ac:dyDescent="0.35">
      <c r="B200" s="199"/>
      <c r="C200" s="200"/>
      <c r="D200" s="201"/>
      <c r="E200" s="202" t="s">
        <v>37</v>
      </c>
      <c r="F200" s="202" t="s">
        <v>36</v>
      </c>
      <c r="G200" s="202" t="s">
        <v>35</v>
      </c>
      <c r="H200" s="216"/>
    </row>
    <row r="201" spans="2:8" ht="18.600000000000001" customHeight="1" thickBot="1" x14ac:dyDescent="0.35">
      <c r="B201" s="69" t="s">
        <v>220</v>
      </c>
      <c r="C201" s="68" t="s">
        <v>219</v>
      </c>
      <c r="D201" s="67">
        <v>150</v>
      </c>
      <c r="E201" s="67">
        <v>1.04</v>
      </c>
      <c r="F201" s="67">
        <v>8.4600000000000009</v>
      </c>
      <c r="G201" s="67">
        <v>5.95</v>
      </c>
      <c r="H201" s="66">
        <v>106.98</v>
      </c>
    </row>
    <row r="202" spans="2:8" ht="19.2" customHeight="1" thickBot="1" x14ac:dyDescent="0.35">
      <c r="B202" s="5" t="s">
        <v>9</v>
      </c>
      <c r="C202" s="3" t="s">
        <v>8</v>
      </c>
      <c r="D202" s="3">
        <v>20</v>
      </c>
      <c r="E202" s="3">
        <v>1.48</v>
      </c>
      <c r="F202" s="3">
        <v>0.32</v>
      </c>
      <c r="G202" s="3">
        <v>8.56</v>
      </c>
      <c r="H202" s="3">
        <v>43.04</v>
      </c>
    </row>
    <row r="203" spans="2:8" ht="20.399999999999999" customHeight="1" thickBot="1" x14ac:dyDescent="0.35">
      <c r="B203" s="39" t="s">
        <v>332</v>
      </c>
      <c r="C203" s="51" t="s">
        <v>218</v>
      </c>
      <c r="D203" s="51">
        <v>80</v>
      </c>
      <c r="E203" s="51">
        <v>19.71</v>
      </c>
      <c r="F203" s="51">
        <v>4.7300000000000004</v>
      </c>
      <c r="G203" s="51">
        <v>4.5599999999999996</v>
      </c>
      <c r="H203" s="51">
        <v>139.66</v>
      </c>
    </row>
    <row r="204" spans="2:8" ht="19.8" customHeight="1" thickBot="1" x14ac:dyDescent="0.35">
      <c r="B204" s="99" t="s">
        <v>303</v>
      </c>
      <c r="C204" s="65" t="s">
        <v>217</v>
      </c>
      <c r="D204" s="45">
        <v>140</v>
      </c>
      <c r="E204" s="65">
        <v>7.6790000000000003</v>
      </c>
      <c r="F204" s="45">
        <v>8.0399999999999991</v>
      </c>
      <c r="G204" s="65">
        <v>31.677</v>
      </c>
      <c r="H204" s="12">
        <v>233.035</v>
      </c>
    </row>
    <row r="205" spans="2:8" ht="18.600000000000001" customHeight="1" thickBot="1" x14ac:dyDescent="0.35">
      <c r="B205" s="48" t="s">
        <v>304</v>
      </c>
      <c r="C205" s="3" t="s">
        <v>216</v>
      </c>
      <c r="D205" s="3">
        <v>100</v>
      </c>
      <c r="E205" s="3">
        <v>4.6219999999999999</v>
      </c>
      <c r="F205" s="3">
        <v>1.9830000000000001</v>
      </c>
      <c r="G205" s="3">
        <v>24.556000000000001</v>
      </c>
      <c r="H205" s="3">
        <v>134.565</v>
      </c>
    </row>
    <row r="206" spans="2:8" ht="16.05" customHeight="1" thickBot="1" x14ac:dyDescent="0.35">
      <c r="B206" s="5" t="s">
        <v>215</v>
      </c>
      <c r="C206" s="3" t="s">
        <v>214</v>
      </c>
      <c r="D206" s="3">
        <v>90</v>
      </c>
      <c r="E206" s="3">
        <v>0.79800000000000004</v>
      </c>
      <c r="F206" s="3">
        <v>6.3970000000000002</v>
      </c>
      <c r="G206" s="3">
        <v>5.5789999999999997</v>
      </c>
      <c r="H206" s="3">
        <v>83.084000000000003</v>
      </c>
    </row>
    <row r="207" spans="2:8" ht="20.399999999999999" customHeight="1" thickBot="1" x14ac:dyDescent="0.35">
      <c r="B207" s="14" t="s">
        <v>7</v>
      </c>
      <c r="C207" s="10" t="s">
        <v>6</v>
      </c>
      <c r="D207" s="10">
        <v>80</v>
      </c>
      <c r="E207" s="10">
        <v>0.32</v>
      </c>
      <c r="F207" s="10">
        <v>0.32</v>
      </c>
      <c r="G207" s="10">
        <v>10.4</v>
      </c>
      <c r="H207" s="9">
        <v>45.76</v>
      </c>
    </row>
    <row r="208" spans="2:8" ht="21" customHeight="1" thickBot="1" x14ac:dyDescent="0.35">
      <c r="B208" s="5" t="s">
        <v>60</v>
      </c>
      <c r="C208" s="3" t="s">
        <v>24</v>
      </c>
      <c r="D208" s="3">
        <v>200</v>
      </c>
      <c r="E208" s="3">
        <v>0</v>
      </c>
      <c r="F208" s="3">
        <v>0</v>
      </c>
      <c r="G208" s="3">
        <v>1.4</v>
      </c>
      <c r="H208" s="3">
        <v>6</v>
      </c>
    </row>
    <row r="209" spans="2:8" ht="16.05" customHeight="1" thickBot="1" x14ac:dyDescent="0.35">
      <c r="B209" s="161" t="s">
        <v>198</v>
      </c>
      <c r="C209" s="162"/>
      <c r="D209" s="163"/>
      <c r="E209" s="165">
        <f>SUM(E201:E203,E205:E208)</f>
        <v>27.97</v>
      </c>
      <c r="F209" s="165">
        <f>SUM(F201:F203,F205:F208)</f>
        <v>22.21</v>
      </c>
      <c r="G209" s="165">
        <f>SUM(G201:G203,G205:G208)</f>
        <v>61.005000000000003</v>
      </c>
      <c r="H209" s="165">
        <f>SUM(H201:H203,H205:H208)</f>
        <v>559.08900000000006</v>
      </c>
    </row>
    <row r="210" spans="2:8" ht="16.05" customHeight="1" thickBot="1" x14ac:dyDescent="0.35">
      <c r="B210" s="161" t="s">
        <v>197</v>
      </c>
      <c r="C210" s="162"/>
      <c r="D210" s="162"/>
      <c r="E210" s="168">
        <f>SUM(E201:E202,E204,E206:E208)</f>
        <v>11.317</v>
      </c>
      <c r="F210" s="168">
        <f>SUM(F201:F202,F204,F206:F208)</f>
        <v>23.536999999999999</v>
      </c>
      <c r="G210" s="168">
        <f>SUM(G201:G202,G204,G206:G208)</f>
        <v>63.565999999999995</v>
      </c>
      <c r="H210" s="168">
        <f>SUM(H201:H202,H204,H206:H208)</f>
        <v>517.899</v>
      </c>
    </row>
    <row r="211" spans="2:8" ht="15" thickBot="1" x14ac:dyDescent="0.35">
      <c r="B211" s="7" t="s">
        <v>21</v>
      </c>
    </row>
    <row r="212" spans="2:8" ht="22.8" customHeight="1" thickBot="1" x14ac:dyDescent="0.35">
      <c r="B212" s="169" t="s">
        <v>20</v>
      </c>
      <c r="C212" s="150" t="s">
        <v>19</v>
      </c>
      <c r="D212" s="150" t="s">
        <v>39</v>
      </c>
      <c r="E212" s="151" t="s">
        <v>17</v>
      </c>
      <c r="F212" s="152"/>
      <c r="G212" s="153"/>
      <c r="H212" s="150" t="s">
        <v>16</v>
      </c>
    </row>
    <row r="213" spans="2:8" ht="15" thickBot="1" x14ac:dyDescent="0.35">
      <c r="B213" s="170"/>
      <c r="C213" s="159"/>
      <c r="D213" s="159"/>
      <c r="E213" s="160" t="s">
        <v>14</v>
      </c>
      <c r="F213" s="160" t="s">
        <v>13</v>
      </c>
      <c r="G213" s="160" t="s">
        <v>12</v>
      </c>
      <c r="H213" s="159"/>
    </row>
    <row r="214" spans="2:8" ht="18.600000000000001" customHeight="1" thickBot="1" x14ac:dyDescent="0.35">
      <c r="B214" s="48" t="s">
        <v>213</v>
      </c>
      <c r="C214" s="8" t="s">
        <v>212</v>
      </c>
      <c r="D214" s="8">
        <v>140</v>
      </c>
      <c r="E214" s="8">
        <v>17.501999999999999</v>
      </c>
      <c r="F214" s="8">
        <v>11.987</v>
      </c>
      <c r="G214" s="8">
        <v>29.141999999999999</v>
      </c>
      <c r="H214" s="8">
        <v>294.45600000000002</v>
      </c>
    </row>
    <row r="215" spans="2:8" ht="18.600000000000001" customHeight="1" thickBot="1" x14ac:dyDescent="0.35">
      <c r="B215" s="14" t="s">
        <v>32</v>
      </c>
      <c r="C215" s="13" t="s">
        <v>106</v>
      </c>
      <c r="D215" s="13">
        <v>30</v>
      </c>
      <c r="E215" s="13">
        <v>0.78</v>
      </c>
      <c r="F215" s="25">
        <v>9</v>
      </c>
      <c r="G215" s="13">
        <v>0.84</v>
      </c>
      <c r="H215" s="12">
        <v>88.2</v>
      </c>
    </row>
    <row r="216" spans="2:8" ht="19.8" customHeight="1" thickBot="1" x14ac:dyDescent="0.35">
      <c r="B216" s="5" t="s">
        <v>46</v>
      </c>
      <c r="C216" s="3" t="s">
        <v>45</v>
      </c>
      <c r="D216" s="3">
        <v>30</v>
      </c>
      <c r="E216" s="3">
        <v>0.27</v>
      </c>
      <c r="F216" s="3">
        <v>0.12</v>
      </c>
      <c r="G216" s="3">
        <v>2.91</v>
      </c>
      <c r="H216" s="3">
        <v>13.8</v>
      </c>
    </row>
    <row r="217" spans="2:8" ht="16.05" customHeight="1" thickBot="1" x14ac:dyDescent="0.35">
      <c r="B217" s="5" t="s">
        <v>130</v>
      </c>
      <c r="C217" s="3" t="s">
        <v>129</v>
      </c>
      <c r="D217" s="3">
        <v>200</v>
      </c>
      <c r="E217" s="3">
        <v>0</v>
      </c>
      <c r="F217" s="3">
        <v>0</v>
      </c>
      <c r="G217" s="3">
        <v>0</v>
      </c>
      <c r="H217" s="3">
        <v>0</v>
      </c>
    </row>
    <row r="218" spans="2:8" ht="16.05" customHeight="1" thickBot="1" x14ac:dyDescent="0.35">
      <c r="B218" s="161" t="s">
        <v>2</v>
      </c>
      <c r="C218" s="162"/>
      <c r="D218" s="163"/>
      <c r="E218" s="165">
        <f>SUM(E214:E217)</f>
        <v>18.552</v>
      </c>
      <c r="F218" s="165">
        <f>SUM(F214:F217)</f>
        <v>21.107000000000003</v>
      </c>
      <c r="G218" s="165">
        <f>SUM(G214:G217)</f>
        <v>32.891999999999996</v>
      </c>
      <c r="H218" s="165">
        <f>SUM(H214:H217)</f>
        <v>396.45600000000002</v>
      </c>
    </row>
    <row r="219" spans="2:8" ht="16.05" customHeight="1" thickBot="1" x14ac:dyDescent="0.35">
      <c r="B219" s="161" t="s">
        <v>211</v>
      </c>
      <c r="C219" s="162"/>
      <c r="D219" s="163"/>
      <c r="E219" s="165">
        <f>SUM(E196+E209+E218)</f>
        <v>60.775999999999996</v>
      </c>
      <c r="F219" s="165">
        <f>SUM(F196+F209+F218)</f>
        <v>51.501000000000005</v>
      </c>
      <c r="G219" s="165">
        <f>SUM(G196+G209+G218)</f>
        <v>142.61699999999999</v>
      </c>
      <c r="H219" s="165">
        <f>SUM(H196+H209+H218)</f>
        <v>1281.1170000000002</v>
      </c>
    </row>
    <row r="220" spans="2:8" ht="16.05" customHeight="1" thickBot="1" x14ac:dyDescent="0.35">
      <c r="B220" s="175" t="s">
        <v>195</v>
      </c>
      <c r="C220" s="176"/>
      <c r="D220" s="177"/>
      <c r="E220" s="165">
        <f>SUM(E196+E210+E218)</f>
        <v>44.122999999999998</v>
      </c>
      <c r="F220" s="165">
        <f>SUM(F196+F210+F218)</f>
        <v>52.828000000000003</v>
      </c>
      <c r="G220" s="165">
        <f>SUM(G196+G210+G218)</f>
        <v>145.178</v>
      </c>
      <c r="H220" s="165">
        <f>SUM(H196+H210+H218)</f>
        <v>1239.9270000000001</v>
      </c>
    </row>
    <row r="221" spans="2:8" ht="6" customHeight="1" thickBot="1" x14ac:dyDescent="0.35"/>
    <row r="222" spans="2:8" ht="15" hidden="1" thickBot="1" x14ac:dyDescent="0.35"/>
    <row r="223" spans="2:8" s="1" customFormat="1" ht="24" customHeight="1" thickBot="1" x14ac:dyDescent="0.35">
      <c r="B223" s="144" t="s">
        <v>52</v>
      </c>
      <c r="C223" s="145" t="s">
        <v>158</v>
      </c>
      <c r="D223" s="146"/>
      <c r="E223" s="147"/>
      <c r="F223" s="145" t="s">
        <v>128</v>
      </c>
      <c r="G223" s="146"/>
      <c r="H223" s="147"/>
    </row>
    <row r="224" spans="2:8" ht="15" thickBot="1" x14ac:dyDescent="0.35">
      <c r="B224" s="22" t="s">
        <v>49</v>
      </c>
    </row>
    <row r="225" spans="2:8" ht="15" thickBot="1" x14ac:dyDescent="0.35">
      <c r="B225" s="148"/>
      <c r="C225" s="149"/>
      <c r="D225" s="150" t="s">
        <v>39</v>
      </c>
      <c r="E225" s="151" t="s">
        <v>17</v>
      </c>
      <c r="F225" s="152"/>
      <c r="G225" s="153"/>
      <c r="H225" s="150" t="s">
        <v>48</v>
      </c>
    </row>
    <row r="226" spans="2:8" x14ac:dyDescent="0.3">
      <c r="B226" s="154" t="s">
        <v>20</v>
      </c>
      <c r="C226" s="155" t="s">
        <v>19</v>
      </c>
      <c r="D226" s="156"/>
      <c r="E226" s="155" t="s">
        <v>14</v>
      </c>
      <c r="F226" s="155" t="s">
        <v>13</v>
      </c>
      <c r="G226" s="155" t="s">
        <v>12</v>
      </c>
      <c r="H226" s="156"/>
    </row>
    <row r="227" spans="2:8" ht="15" thickBot="1" x14ac:dyDescent="0.35">
      <c r="B227" s="157"/>
      <c r="C227" s="158"/>
      <c r="D227" s="159"/>
      <c r="E227" s="160" t="s">
        <v>37</v>
      </c>
      <c r="F227" s="160" t="s">
        <v>36</v>
      </c>
      <c r="G227" s="160" t="s">
        <v>35</v>
      </c>
      <c r="H227" s="159"/>
    </row>
    <row r="228" spans="2:8" ht="15" thickBot="1" x14ac:dyDescent="0.35">
      <c r="B228" s="64" t="s">
        <v>210</v>
      </c>
      <c r="C228" s="60" t="s">
        <v>209</v>
      </c>
      <c r="D228" s="60">
        <v>130</v>
      </c>
      <c r="E228" s="60">
        <v>14.808999999999999</v>
      </c>
      <c r="F228" s="60">
        <v>14.699</v>
      </c>
      <c r="G228" s="60">
        <v>13.106</v>
      </c>
      <c r="H228" s="63">
        <v>243.947</v>
      </c>
    </row>
    <row r="229" spans="2:8" ht="15" thickBot="1" x14ac:dyDescent="0.35">
      <c r="B229" s="62" t="s">
        <v>9</v>
      </c>
      <c r="C229" s="61" t="s">
        <v>8</v>
      </c>
      <c r="D229" s="61">
        <v>20</v>
      </c>
      <c r="E229" s="61">
        <v>1.48</v>
      </c>
      <c r="F229" s="61">
        <v>0.32</v>
      </c>
      <c r="G229" s="61">
        <v>8.56</v>
      </c>
      <c r="H229" s="61">
        <v>43.04</v>
      </c>
    </row>
    <row r="230" spans="2:8" ht="17.399999999999999" customHeight="1" thickBot="1" x14ac:dyDescent="0.35">
      <c r="B230" s="33" t="s">
        <v>208</v>
      </c>
      <c r="C230" s="32" t="s">
        <v>207</v>
      </c>
      <c r="D230" s="32">
        <v>80</v>
      </c>
      <c r="E230" s="32">
        <v>0.8</v>
      </c>
      <c r="F230" s="32">
        <v>0.16</v>
      </c>
      <c r="G230" s="32">
        <v>6.96</v>
      </c>
      <c r="H230" s="31">
        <v>32.479999999999997</v>
      </c>
    </row>
    <row r="231" spans="2:8" ht="15" thickBot="1" x14ac:dyDescent="0.35">
      <c r="B231" s="33" t="s">
        <v>44</v>
      </c>
      <c r="C231" s="32" t="s">
        <v>98</v>
      </c>
      <c r="D231" s="32">
        <v>100</v>
      </c>
      <c r="E231" s="32">
        <v>0.4</v>
      </c>
      <c r="F231" s="32">
        <v>0.4</v>
      </c>
      <c r="G231" s="32">
        <v>13</v>
      </c>
      <c r="H231" s="31">
        <v>57.2</v>
      </c>
    </row>
    <row r="232" spans="2:8" ht="15" thickBot="1" x14ac:dyDescent="0.35">
      <c r="B232" s="21" t="s">
        <v>42</v>
      </c>
      <c r="C232" s="20" t="s">
        <v>41</v>
      </c>
      <c r="D232" s="20">
        <v>200</v>
      </c>
      <c r="E232" s="20">
        <v>0</v>
      </c>
      <c r="F232" s="20">
        <v>0</v>
      </c>
      <c r="G232" s="20">
        <v>0</v>
      </c>
      <c r="H232" s="20">
        <v>0</v>
      </c>
    </row>
    <row r="233" spans="2:8" ht="18" customHeight="1" thickBot="1" x14ac:dyDescent="0.35">
      <c r="B233" s="161" t="s">
        <v>23</v>
      </c>
      <c r="C233" s="162"/>
      <c r="D233" s="163"/>
      <c r="E233" s="165">
        <f>SUM(E228:E232)</f>
        <v>17.488999999999997</v>
      </c>
      <c r="F233" s="165">
        <f>SUM(F228:F232)</f>
        <v>15.579000000000001</v>
      </c>
      <c r="G233" s="165">
        <f>SUM(G228:G232)</f>
        <v>41.626000000000005</v>
      </c>
      <c r="H233" s="165">
        <f>SUM(H228:H232)</f>
        <v>376.66700000000003</v>
      </c>
    </row>
    <row r="234" spans="2:8" ht="15" thickBot="1" x14ac:dyDescent="0.35">
      <c r="B234" s="7" t="s">
        <v>40</v>
      </c>
    </row>
    <row r="235" spans="2:8" ht="19.2" customHeight="1" thickBot="1" x14ac:dyDescent="0.35">
      <c r="B235" s="179"/>
      <c r="C235" s="180"/>
      <c r="D235" s="150" t="s">
        <v>39</v>
      </c>
      <c r="E235" s="151" t="s">
        <v>17</v>
      </c>
      <c r="F235" s="152"/>
      <c r="G235" s="153"/>
      <c r="H235" s="181" t="s">
        <v>16</v>
      </c>
    </row>
    <row r="236" spans="2:8" x14ac:dyDescent="0.3">
      <c r="B236" s="154" t="s">
        <v>20</v>
      </c>
      <c r="C236" s="155" t="s">
        <v>19</v>
      </c>
      <c r="D236" s="156"/>
      <c r="E236" s="155" t="s">
        <v>14</v>
      </c>
      <c r="F236" s="155" t="s">
        <v>13</v>
      </c>
      <c r="G236" s="155" t="s">
        <v>12</v>
      </c>
      <c r="H236" s="155" t="s">
        <v>38</v>
      </c>
    </row>
    <row r="237" spans="2:8" ht="15.6" customHeight="1" thickBot="1" x14ac:dyDescent="0.35">
      <c r="B237" s="157"/>
      <c r="C237" s="158"/>
      <c r="D237" s="159"/>
      <c r="E237" s="160" t="s">
        <v>37</v>
      </c>
      <c r="F237" s="160" t="s">
        <v>36</v>
      </c>
      <c r="G237" s="160" t="s">
        <v>35</v>
      </c>
      <c r="H237" s="158"/>
    </row>
    <row r="238" spans="2:8" ht="15" thickBot="1" x14ac:dyDescent="0.35">
      <c r="B238" s="48" t="s">
        <v>206</v>
      </c>
      <c r="C238" s="46" t="s">
        <v>205</v>
      </c>
      <c r="D238" s="20">
        <v>150</v>
      </c>
      <c r="E238" s="20">
        <v>4.33</v>
      </c>
      <c r="F238" s="20">
        <v>1.86</v>
      </c>
      <c r="G238" s="20">
        <v>18.600000000000001</v>
      </c>
      <c r="H238" s="20">
        <v>108.43</v>
      </c>
    </row>
    <row r="239" spans="2:8" ht="18" customHeight="1" thickBot="1" x14ac:dyDescent="0.35">
      <c r="B239" s="34" t="s">
        <v>32</v>
      </c>
      <c r="C239" s="20" t="s">
        <v>31</v>
      </c>
      <c r="D239" s="20">
        <v>5</v>
      </c>
      <c r="E239" s="20">
        <v>0.13</v>
      </c>
      <c r="F239" s="20">
        <v>1.5</v>
      </c>
      <c r="G239" s="20">
        <v>0.14000000000000001</v>
      </c>
      <c r="H239" s="20">
        <v>14.7</v>
      </c>
    </row>
    <row r="240" spans="2:8" ht="15" thickBot="1" x14ac:dyDescent="0.35">
      <c r="B240" s="62" t="s">
        <v>9</v>
      </c>
      <c r="C240" s="61" t="s">
        <v>8</v>
      </c>
      <c r="D240" s="61">
        <v>20</v>
      </c>
      <c r="E240" s="61">
        <v>1.48</v>
      </c>
      <c r="F240" s="61">
        <v>0.32</v>
      </c>
      <c r="G240" s="61">
        <v>8.56</v>
      </c>
      <c r="H240" s="61">
        <v>43.04</v>
      </c>
    </row>
    <row r="241" spans="2:9" ht="21" customHeight="1" thickBot="1" x14ac:dyDescent="0.35">
      <c r="B241" s="74" t="s">
        <v>305</v>
      </c>
      <c r="C241" s="102" t="s">
        <v>204</v>
      </c>
      <c r="D241" s="60" t="s">
        <v>344</v>
      </c>
      <c r="E241" s="38">
        <v>15.961</v>
      </c>
      <c r="F241" s="38">
        <v>9.2309999999999999</v>
      </c>
      <c r="G241" s="38">
        <v>4.24</v>
      </c>
      <c r="H241" s="37">
        <v>163.88399999999999</v>
      </c>
      <c r="I241" s="101"/>
    </row>
    <row r="242" spans="2:9" ht="16.05" customHeight="1" thickBot="1" x14ac:dyDescent="0.35">
      <c r="B242" s="74" t="s">
        <v>306</v>
      </c>
      <c r="C242" s="60" t="s">
        <v>203</v>
      </c>
      <c r="D242" s="60">
        <v>180</v>
      </c>
      <c r="E242" s="32">
        <v>20.713000000000001</v>
      </c>
      <c r="F242" s="32">
        <v>13.484999999999999</v>
      </c>
      <c r="G242" s="32">
        <v>42.015999999999998</v>
      </c>
      <c r="H242" s="31">
        <v>372.28199999999998</v>
      </c>
    </row>
    <row r="243" spans="2:9" ht="16.05" customHeight="1" thickBot="1" x14ac:dyDescent="0.35">
      <c r="B243" s="59" t="s">
        <v>202</v>
      </c>
      <c r="C243" s="32" t="s">
        <v>62</v>
      </c>
      <c r="D243" s="32">
        <v>30</v>
      </c>
      <c r="E243" s="32">
        <v>1.41</v>
      </c>
      <c r="F243" s="32">
        <v>0.75</v>
      </c>
      <c r="G243" s="32">
        <v>1.35</v>
      </c>
      <c r="H243" s="31">
        <v>17.79</v>
      </c>
    </row>
    <row r="244" spans="2:9" ht="16.05" customHeight="1" thickBot="1" x14ac:dyDescent="0.35">
      <c r="B244" s="59" t="s">
        <v>201</v>
      </c>
      <c r="C244" s="32" t="s">
        <v>86</v>
      </c>
      <c r="D244" s="32">
        <v>110</v>
      </c>
      <c r="E244" s="58">
        <v>1.9</v>
      </c>
      <c r="F244" s="32">
        <v>3.27</v>
      </c>
      <c r="G244" s="32">
        <v>17.14</v>
      </c>
      <c r="H244" s="31">
        <v>105.62</v>
      </c>
    </row>
    <row r="245" spans="2:9" ht="17.399999999999999" customHeight="1" thickBot="1" x14ac:dyDescent="0.35">
      <c r="B245" s="14" t="s">
        <v>200</v>
      </c>
      <c r="C245" s="32" t="s">
        <v>199</v>
      </c>
      <c r="D245" s="32">
        <v>90</v>
      </c>
      <c r="E245" s="32">
        <v>1.073</v>
      </c>
      <c r="F245" s="32">
        <v>0.99</v>
      </c>
      <c r="G245" s="32">
        <v>14.246</v>
      </c>
      <c r="H245" s="31">
        <v>69.459000000000003</v>
      </c>
    </row>
    <row r="246" spans="2:9" ht="18.600000000000001" customHeight="1" thickBot="1" x14ac:dyDescent="0.35">
      <c r="B246" s="57" t="s">
        <v>7</v>
      </c>
      <c r="C246" s="20" t="s">
        <v>83</v>
      </c>
      <c r="D246" s="20">
        <v>90</v>
      </c>
      <c r="E246" s="20">
        <v>0.36</v>
      </c>
      <c r="F246" s="20">
        <v>0.36</v>
      </c>
      <c r="G246" s="20">
        <v>11.7</v>
      </c>
      <c r="H246" s="20">
        <v>51.48</v>
      </c>
    </row>
    <row r="247" spans="2:9" ht="16.05" customHeight="1" thickBot="1" x14ac:dyDescent="0.35">
      <c r="B247" s="21" t="s">
        <v>25</v>
      </c>
      <c r="C247" s="20" t="s">
        <v>24</v>
      </c>
      <c r="D247" s="20">
        <v>200</v>
      </c>
      <c r="E247" s="20">
        <v>0</v>
      </c>
      <c r="F247" s="20">
        <v>0</v>
      </c>
      <c r="G247" s="20">
        <v>1.8</v>
      </c>
      <c r="H247" s="20">
        <v>8</v>
      </c>
    </row>
    <row r="248" spans="2:9" ht="18.600000000000001" customHeight="1" thickBot="1" x14ac:dyDescent="0.35">
      <c r="B248" s="171" t="s">
        <v>198</v>
      </c>
      <c r="C248" s="172"/>
      <c r="D248" s="173"/>
      <c r="E248" s="165">
        <f>SUM(E238:E241,E243:E247)</f>
        <v>26.643999999999998</v>
      </c>
      <c r="F248" s="165">
        <f>SUM(F238:F241,F243:F247)</f>
        <v>18.280999999999999</v>
      </c>
      <c r="G248" s="165">
        <f>SUM(G238:G241,G243:G247)</f>
        <v>77.77600000000001</v>
      </c>
      <c r="H248" s="165">
        <f>SUM(H238:H241,H243:H247)</f>
        <v>582.40300000000002</v>
      </c>
    </row>
    <row r="249" spans="2:9" ht="15" thickBot="1" x14ac:dyDescent="0.35">
      <c r="B249" s="175" t="s">
        <v>197</v>
      </c>
      <c r="C249" s="176"/>
      <c r="D249" s="177"/>
      <c r="E249" s="168">
        <f>SUM(E238:E240,E242,E243,E247)</f>
        <v>28.062999999999999</v>
      </c>
      <c r="F249" s="168">
        <f>SUM(F238:F240,F242,F243,F247)</f>
        <v>17.914999999999999</v>
      </c>
      <c r="G249" s="168">
        <f>SUM(G238:G240,G242,G243,G247)</f>
        <v>72.465999999999994</v>
      </c>
      <c r="H249" s="168">
        <f>SUM(H238:H240,H242,H243,H247)</f>
        <v>564.24199999999996</v>
      </c>
    </row>
    <row r="250" spans="2:9" ht="15" thickBot="1" x14ac:dyDescent="0.35">
      <c r="B250" s="7" t="s">
        <v>21</v>
      </c>
    </row>
    <row r="251" spans="2:9" ht="22.8" customHeight="1" thickBot="1" x14ac:dyDescent="0.35">
      <c r="B251" s="169" t="s">
        <v>20</v>
      </c>
      <c r="C251" s="150" t="s">
        <v>19</v>
      </c>
      <c r="D251" s="150" t="s">
        <v>39</v>
      </c>
      <c r="E251" s="151" t="s">
        <v>17</v>
      </c>
      <c r="F251" s="152"/>
      <c r="G251" s="153"/>
      <c r="H251" s="150" t="s">
        <v>16</v>
      </c>
    </row>
    <row r="252" spans="2:9" ht="15" thickBot="1" x14ac:dyDescent="0.35">
      <c r="B252" s="170"/>
      <c r="C252" s="159"/>
      <c r="D252" s="159"/>
      <c r="E252" s="160" t="s">
        <v>14</v>
      </c>
      <c r="F252" s="160" t="s">
        <v>13</v>
      </c>
      <c r="G252" s="160" t="s">
        <v>12</v>
      </c>
      <c r="H252" s="159"/>
    </row>
    <row r="253" spans="2:9" ht="15" thickBot="1" x14ac:dyDescent="0.35">
      <c r="B253" s="5" t="s">
        <v>308</v>
      </c>
      <c r="C253" s="20" t="s">
        <v>309</v>
      </c>
      <c r="D253" s="46">
        <v>130</v>
      </c>
      <c r="E253" s="20">
        <v>5.97</v>
      </c>
      <c r="F253" s="20">
        <v>3.01</v>
      </c>
      <c r="G253" s="20">
        <v>30.03</v>
      </c>
      <c r="H253" s="20">
        <v>171.08</v>
      </c>
    </row>
    <row r="254" spans="2:9" ht="15" thickBot="1" x14ac:dyDescent="0.35">
      <c r="B254" s="28" t="s">
        <v>307</v>
      </c>
      <c r="C254" s="32" t="s">
        <v>196</v>
      </c>
      <c r="D254" s="60">
        <v>30</v>
      </c>
      <c r="E254" s="32">
        <v>4.4169999999999998</v>
      </c>
      <c r="F254" s="32">
        <v>2.46</v>
      </c>
      <c r="G254" s="32">
        <v>25.913</v>
      </c>
      <c r="H254" s="31">
        <v>143.45699999999999</v>
      </c>
    </row>
    <row r="255" spans="2:9" ht="15" thickBot="1" x14ac:dyDescent="0.35">
      <c r="B255" s="21" t="s">
        <v>4</v>
      </c>
      <c r="C255" s="20" t="s">
        <v>3</v>
      </c>
      <c r="D255" s="20">
        <v>200</v>
      </c>
      <c r="E255" s="20">
        <v>0</v>
      </c>
      <c r="F255" s="20">
        <v>0</v>
      </c>
      <c r="G255" s="20">
        <v>0</v>
      </c>
      <c r="H255" s="20">
        <v>0</v>
      </c>
    </row>
    <row r="256" spans="2:9" ht="16.8" customHeight="1" thickBot="1" x14ac:dyDescent="0.35">
      <c r="B256" s="161" t="s">
        <v>2</v>
      </c>
      <c r="C256" s="162"/>
      <c r="D256" s="163"/>
      <c r="E256" s="165">
        <f>SUM(E253:E255)</f>
        <v>10.387</v>
      </c>
      <c r="F256" s="165">
        <f>SUM(F253:F255)</f>
        <v>5.47</v>
      </c>
      <c r="G256" s="165">
        <f>SUM(G253:G255)</f>
        <v>55.942999999999998</v>
      </c>
      <c r="H256" s="165">
        <f>SUM(H253:H255)</f>
        <v>314.53700000000003</v>
      </c>
    </row>
    <row r="257" spans="2:8" ht="19.2" customHeight="1" thickBot="1" x14ac:dyDescent="0.35">
      <c r="B257" s="161" t="s">
        <v>1</v>
      </c>
      <c r="C257" s="162"/>
      <c r="D257" s="163"/>
      <c r="E257" s="165">
        <f>SUM(E233+E248+E256)</f>
        <v>54.519999999999996</v>
      </c>
      <c r="F257" s="165">
        <f>SUM(F233+F248+F256)</f>
        <v>39.33</v>
      </c>
      <c r="G257" s="165">
        <f>SUM(G233+G248+G256)</f>
        <v>175.34500000000003</v>
      </c>
      <c r="H257" s="165">
        <f>SUM(H233+H248+H256)</f>
        <v>1273.607</v>
      </c>
    </row>
    <row r="258" spans="2:8" ht="17.399999999999999" customHeight="1" thickBot="1" x14ac:dyDescent="0.35">
      <c r="B258" s="175" t="s">
        <v>195</v>
      </c>
      <c r="C258" s="176"/>
      <c r="D258" s="177"/>
      <c r="E258" s="168">
        <f>SUM(E233+E249+E256)</f>
        <v>55.938999999999993</v>
      </c>
      <c r="F258" s="168">
        <f>SUM(F233+F249+F256)</f>
        <v>38.963999999999999</v>
      </c>
      <c r="G258" s="168">
        <f>SUM(G233+G249+G256)</f>
        <v>170.035</v>
      </c>
      <c r="H258" s="168">
        <f>SUM(H233+H249+H256)</f>
        <v>1255.4459999999999</v>
      </c>
    </row>
    <row r="259" spans="2:8" ht="15" thickBot="1" x14ac:dyDescent="0.35"/>
    <row r="260" spans="2:8" ht="15" hidden="1" thickBot="1" x14ac:dyDescent="0.35"/>
    <row r="261" spans="2:8" s="1" customFormat="1" ht="24" customHeight="1" thickBot="1" x14ac:dyDescent="0.35">
      <c r="B261" s="144" t="s">
        <v>52</v>
      </c>
      <c r="C261" s="145" t="s">
        <v>158</v>
      </c>
      <c r="D261" s="146"/>
      <c r="E261" s="147"/>
      <c r="F261" s="145" t="s">
        <v>103</v>
      </c>
      <c r="G261" s="146"/>
      <c r="H261" s="147"/>
    </row>
    <row r="262" spans="2:8" ht="19.8" customHeight="1" thickBot="1" x14ac:dyDescent="0.35">
      <c r="B262" s="22" t="s">
        <v>49</v>
      </c>
    </row>
    <row r="263" spans="2:8" ht="15" thickBot="1" x14ac:dyDescent="0.35">
      <c r="B263" s="148"/>
      <c r="C263" s="149"/>
      <c r="D263" s="150" t="s">
        <v>39</v>
      </c>
      <c r="E263" s="151" t="s">
        <v>17</v>
      </c>
      <c r="F263" s="152"/>
      <c r="G263" s="153"/>
      <c r="H263" s="150" t="s">
        <v>48</v>
      </c>
    </row>
    <row r="264" spans="2:8" x14ac:dyDescent="0.3">
      <c r="B264" s="154" t="s">
        <v>20</v>
      </c>
      <c r="C264" s="155" t="s">
        <v>19</v>
      </c>
      <c r="D264" s="156"/>
      <c r="E264" s="155" t="s">
        <v>14</v>
      </c>
      <c r="F264" s="155" t="s">
        <v>13</v>
      </c>
      <c r="G264" s="155" t="s">
        <v>12</v>
      </c>
      <c r="H264" s="156"/>
    </row>
    <row r="265" spans="2:8" ht="15" thickBot="1" x14ac:dyDescent="0.35">
      <c r="B265" s="157"/>
      <c r="C265" s="158"/>
      <c r="D265" s="159"/>
      <c r="E265" s="160" t="s">
        <v>37</v>
      </c>
      <c r="F265" s="160" t="s">
        <v>36</v>
      </c>
      <c r="G265" s="160" t="s">
        <v>35</v>
      </c>
      <c r="H265" s="159"/>
    </row>
    <row r="266" spans="2:8" ht="15" thickBot="1" x14ac:dyDescent="0.35">
      <c r="B266" s="48" t="s">
        <v>194</v>
      </c>
      <c r="C266" s="8" t="s">
        <v>193</v>
      </c>
      <c r="D266" s="8">
        <v>200</v>
      </c>
      <c r="E266" s="8">
        <v>5.069</v>
      </c>
      <c r="F266" s="8">
        <v>4.3419999999999996</v>
      </c>
      <c r="G266" s="8">
        <v>54.835000000000001</v>
      </c>
      <c r="H266" s="8">
        <v>278.69299999999998</v>
      </c>
    </row>
    <row r="267" spans="2:8" ht="15" thickBot="1" x14ac:dyDescent="0.35">
      <c r="B267" s="5" t="s">
        <v>46</v>
      </c>
      <c r="C267" s="3" t="s">
        <v>45</v>
      </c>
      <c r="D267" s="3">
        <v>30</v>
      </c>
      <c r="E267" s="3">
        <v>0.27</v>
      </c>
      <c r="F267" s="3">
        <v>0.12</v>
      </c>
      <c r="G267" s="3">
        <v>2.91</v>
      </c>
      <c r="H267" s="3">
        <v>13.8</v>
      </c>
    </row>
    <row r="268" spans="2:8" ht="15" thickBot="1" x14ac:dyDescent="0.35">
      <c r="B268" s="5" t="s">
        <v>44</v>
      </c>
      <c r="C268" s="3" t="s">
        <v>75</v>
      </c>
      <c r="D268" s="3">
        <v>120</v>
      </c>
      <c r="E268" s="3">
        <v>0.48</v>
      </c>
      <c r="F268" s="3">
        <v>0.48</v>
      </c>
      <c r="G268" s="3">
        <v>15.6</v>
      </c>
      <c r="H268" s="3">
        <v>68.64</v>
      </c>
    </row>
    <row r="269" spans="2:8" ht="15" thickBot="1" x14ac:dyDescent="0.35">
      <c r="B269" s="5" t="s">
        <v>122</v>
      </c>
      <c r="C269" s="3" t="s">
        <v>121</v>
      </c>
      <c r="D269" s="3">
        <v>200</v>
      </c>
      <c r="E269" s="3">
        <v>0</v>
      </c>
      <c r="F269" s="3">
        <v>0</v>
      </c>
      <c r="G269" s="3">
        <v>0</v>
      </c>
      <c r="H269" s="3">
        <v>0</v>
      </c>
    </row>
    <row r="270" spans="2:8" ht="15" thickBot="1" x14ac:dyDescent="0.35">
      <c r="B270" s="161" t="s">
        <v>23</v>
      </c>
      <c r="C270" s="162"/>
      <c r="D270" s="163"/>
      <c r="E270" s="165">
        <f>SUM(E266:E269)</f>
        <v>5.8190000000000008</v>
      </c>
      <c r="F270" s="165">
        <f>SUM(F266:F269)</f>
        <v>4.9420000000000002</v>
      </c>
      <c r="G270" s="165">
        <f>SUM(G266:G269)</f>
        <v>73.344999999999999</v>
      </c>
      <c r="H270" s="165">
        <f>SUM(H266:H269)</f>
        <v>361.13299999999998</v>
      </c>
    </row>
    <row r="271" spans="2:8" ht="15" thickBot="1" x14ac:dyDescent="0.35">
      <c r="B271" s="7" t="s">
        <v>40</v>
      </c>
    </row>
    <row r="272" spans="2:8" ht="15" thickBot="1" x14ac:dyDescent="0.35">
      <c r="B272" s="179"/>
      <c r="C272" s="180"/>
      <c r="D272" s="150" t="s">
        <v>39</v>
      </c>
      <c r="E272" s="151" t="s">
        <v>17</v>
      </c>
      <c r="F272" s="152"/>
      <c r="G272" s="153"/>
      <c r="H272" s="181" t="s">
        <v>16</v>
      </c>
    </row>
    <row r="273" spans="2:8" x14ac:dyDescent="0.3">
      <c r="B273" s="154" t="s">
        <v>20</v>
      </c>
      <c r="C273" s="155" t="s">
        <v>19</v>
      </c>
      <c r="D273" s="156"/>
      <c r="E273" s="155" t="s">
        <v>14</v>
      </c>
      <c r="F273" s="155" t="s">
        <v>13</v>
      </c>
      <c r="G273" s="155" t="s">
        <v>12</v>
      </c>
      <c r="H273" s="155" t="s">
        <v>38</v>
      </c>
    </row>
    <row r="274" spans="2:8" ht="15" thickBot="1" x14ac:dyDescent="0.35">
      <c r="B274" s="211"/>
      <c r="C274" s="206"/>
      <c r="D274" s="156"/>
      <c r="E274" s="155" t="s">
        <v>37</v>
      </c>
      <c r="F274" s="155" t="s">
        <v>36</v>
      </c>
      <c r="G274" s="155" t="s">
        <v>35</v>
      </c>
      <c r="H274" s="206"/>
    </row>
    <row r="275" spans="2:8" ht="18.600000000000001" customHeight="1" thickBot="1" x14ac:dyDescent="0.35">
      <c r="B275" s="33" t="s">
        <v>192</v>
      </c>
      <c r="C275" s="38" t="s">
        <v>191</v>
      </c>
      <c r="D275" s="38">
        <v>150</v>
      </c>
      <c r="E275" s="38">
        <v>3.8380000000000001</v>
      </c>
      <c r="F275" s="38">
        <v>3.2890000000000001</v>
      </c>
      <c r="G275" s="38">
        <v>14.849</v>
      </c>
      <c r="H275" s="37">
        <v>104.34399999999999</v>
      </c>
    </row>
    <row r="276" spans="2:8" ht="18" customHeight="1" thickBot="1" x14ac:dyDescent="0.35">
      <c r="B276" s="34" t="s">
        <v>32</v>
      </c>
      <c r="C276" s="20" t="s">
        <v>31</v>
      </c>
      <c r="D276" s="20">
        <v>5</v>
      </c>
      <c r="E276" s="20">
        <v>0.13</v>
      </c>
      <c r="F276" s="20">
        <v>1.5</v>
      </c>
      <c r="G276" s="20">
        <v>0.14000000000000001</v>
      </c>
      <c r="H276" s="20">
        <v>14.7</v>
      </c>
    </row>
    <row r="277" spans="2:8" ht="15" thickBot="1" x14ac:dyDescent="0.35">
      <c r="B277" s="33" t="s">
        <v>9</v>
      </c>
      <c r="C277" s="32" t="s">
        <v>8</v>
      </c>
      <c r="D277" s="32">
        <v>20</v>
      </c>
      <c r="E277" s="32">
        <v>1.48</v>
      </c>
      <c r="F277" s="32">
        <v>0.32</v>
      </c>
      <c r="G277" s="32">
        <v>8.56</v>
      </c>
      <c r="H277" s="31">
        <v>43.04</v>
      </c>
    </row>
    <row r="278" spans="2:8" ht="18.600000000000001" customHeight="1" thickBot="1" x14ac:dyDescent="0.35">
      <c r="B278" s="5" t="s">
        <v>190</v>
      </c>
      <c r="C278" s="3" t="s">
        <v>189</v>
      </c>
      <c r="D278" s="3" t="s">
        <v>188</v>
      </c>
      <c r="E278" s="3">
        <v>18.63</v>
      </c>
      <c r="F278" s="3">
        <v>5.57</v>
      </c>
      <c r="G278" s="3">
        <v>1.99</v>
      </c>
      <c r="H278" s="3">
        <v>132.59</v>
      </c>
    </row>
    <row r="279" spans="2:8" ht="16.2" customHeight="1" thickBot="1" x14ac:dyDescent="0.35">
      <c r="B279" s="74" t="s">
        <v>310</v>
      </c>
      <c r="C279" s="13"/>
      <c r="D279" s="18">
        <v>170</v>
      </c>
      <c r="E279" s="13">
        <v>4.74</v>
      </c>
      <c r="F279" s="13">
        <v>2.6779999999999999</v>
      </c>
      <c r="G279" s="13">
        <v>37.328000000000003</v>
      </c>
      <c r="H279" s="12">
        <v>192.36799999999999</v>
      </c>
    </row>
    <row r="280" spans="2:8" ht="16.2" customHeight="1" thickBot="1" x14ac:dyDescent="0.35">
      <c r="B280" s="59" t="s">
        <v>202</v>
      </c>
      <c r="C280" s="32" t="s">
        <v>62</v>
      </c>
      <c r="D280" s="32">
        <v>30</v>
      </c>
      <c r="E280" s="32">
        <v>1.41</v>
      </c>
      <c r="F280" s="32">
        <v>0.75</v>
      </c>
      <c r="G280" s="32">
        <v>1.35</v>
      </c>
      <c r="H280" s="31">
        <v>17.79</v>
      </c>
    </row>
    <row r="281" spans="2:8" ht="16.05" customHeight="1" thickBot="1" x14ac:dyDescent="0.35">
      <c r="B281" s="56" t="s">
        <v>187</v>
      </c>
      <c r="C281" s="13" t="s">
        <v>186</v>
      </c>
      <c r="D281" s="13">
        <v>75</v>
      </c>
      <c r="E281" s="13">
        <v>4.4569999999999999</v>
      </c>
      <c r="F281" s="13">
        <v>2.9159999999999999</v>
      </c>
      <c r="G281" s="13">
        <v>24.27</v>
      </c>
      <c r="H281" s="12">
        <v>141.15299999999999</v>
      </c>
    </row>
    <row r="282" spans="2:8" ht="19.2" customHeight="1" thickBot="1" x14ac:dyDescent="0.35">
      <c r="B282" s="39" t="s">
        <v>185</v>
      </c>
      <c r="C282" s="51" t="s">
        <v>184</v>
      </c>
      <c r="D282" s="51">
        <v>90</v>
      </c>
      <c r="E282" s="51">
        <v>0.88</v>
      </c>
      <c r="F282" s="51">
        <v>8.7899999999999991</v>
      </c>
      <c r="G282" s="51">
        <v>9.07</v>
      </c>
      <c r="H282" s="51">
        <v>118.91</v>
      </c>
    </row>
    <row r="283" spans="2:8" ht="16.2" customHeight="1" thickBot="1" x14ac:dyDescent="0.35">
      <c r="B283" s="14" t="s">
        <v>7</v>
      </c>
      <c r="C283" s="10" t="s">
        <v>6</v>
      </c>
      <c r="D283" s="10">
        <v>80</v>
      </c>
      <c r="E283" s="10">
        <v>0.32</v>
      </c>
      <c r="F283" s="10">
        <v>0.32</v>
      </c>
      <c r="G283" s="10">
        <v>10.4</v>
      </c>
      <c r="H283" s="9">
        <v>45.76</v>
      </c>
    </row>
    <row r="284" spans="2:8" ht="15" thickBot="1" x14ac:dyDescent="0.35">
      <c r="B284" s="5" t="s">
        <v>183</v>
      </c>
      <c r="C284" s="3" t="s">
        <v>24</v>
      </c>
      <c r="D284" s="3">
        <v>200</v>
      </c>
      <c r="E284" s="3">
        <v>0</v>
      </c>
      <c r="F284" s="3">
        <v>0</v>
      </c>
      <c r="G284" s="3">
        <v>1</v>
      </c>
      <c r="H284" s="3">
        <v>4</v>
      </c>
    </row>
    <row r="285" spans="2:8" ht="15" thickBot="1" x14ac:dyDescent="0.35">
      <c r="B285" s="161" t="s">
        <v>162</v>
      </c>
      <c r="C285" s="162"/>
      <c r="D285" s="163"/>
      <c r="E285" s="165">
        <f>SUM(E275:E278,E283:E284)</f>
        <v>24.398</v>
      </c>
      <c r="F285" s="165">
        <f>SUM(F275:F278,F283:F284)</f>
        <v>10.999000000000001</v>
      </c>
      <c r="G285" s="165">
        <f>SUM(G275:G278,G281:G284)</f>
        <v>70.278999999999996</v>
      </c>
      <c r="H285" s="165">
        <f>SUM(H275:H278,H281:H284)</f>
        <v>604.49699999999996</v>
      </c>
    </row>
    <row r="286" spans="2:8" ht="15" thickBot="1" x14ac:dyDescent="0.35">
      <c r="B286" s="175" t="s">
        <v>22</v>
      </c>
      <c r="C286" s="176"/>
      <c r="D286" s="177"/>
      <c r="E286" s="165">
        <f>SUM(E275:E277,E279,E282:E284)</f>
        <v>11.388000000000002</v>
      </c>
      <c r="F286" s="165">
        <f>SUM(F275:F277,F279,F282:F284)</f>
        <v>16.896999999999998</v>
      </c>
      <c r="G286" s="165">
        <f>SUM(G275:G277,G279,G282:G284)</f>
        <v>81.347000000000008</v>
      </c>
      <c r="H286" s="165">
        <f>SUM(H275:H277,H279,H282:H284)</f>
        <v>523.12199999999996</v>
      </c>
    </row>
    <row r="287" spans="2:8" ht="15" thickBot="1" x14ac:dyDescent="0.35">
      <c r="B287" s="7" t="s">
        <v>21</v>
      </c>
    </row>
    <row r="288" spans="2:8" ht="22.8" customHeight="1" thickBot="1" x14ac:dyDescent="0.35">
      <c r="B288" s="169" t="s">
        <v>20</v>
      </c>
      <c r="C288" s="150" t="s">
        <v>19</v>
      </c>
      <c r="D288" s="150" t="s">
        <v>39</v>
      </c>
      <c r="E288" s="151" t="s">
        <v>17</v>
      </c>
      <c r="F288" s="152"/>
      <c r="G288" s="153"/>
      <c r="H288" s="150" t="s">
        <v>16</v>
      </c>
    </row>
    <row r="289" spans="2:8" ht="15" thickBot="1" x14ac:dyDescent="0.35">
      <c r="B289" s="217"/>
      <c r="C289" s="156"/>
      <c r="D289" s="156"/>
      <c r="E289" s="155" t="s">
        <v>14</v>
      </c>
      <c r="F289" s="155" t="s">
        <v>13</v>
      </c>
      <c r="G289" s="155" t="s">
        <v>12</v>
      </c>
      <c r="H289" s="156"/>
    </row>
    <row r="290" spans="2:8" ht="15" thickBot="1" x14ac:dyDescent="0.35">
      <c r="B290" s="14" t="s">
        <v>333</v>
      </c>
      <c r="C290" s="10" t="s">
        <v>182</v>
      </c>
      <c r="D290" s="10">
        <v>120</v>
      </c>
      <c r="E290" s="10">
        <v>5.85</v>
      </c>
      <c r="F290" s="10">
        <v>4.41</v>
      </c>
      <c r="G290" s="10">
        <v>26.09</v>
      </c>
      <c r="H290" s="9">
        <v>167.44</v>
      </c>
    </row>
    <row r="291" spans="2:8" ht="15" thickBot="1" x14ac:dyDescent="0.35">
      <c r="B291" s="14" t="s">
        <v>32</v>
      </c>
      <c r="C291" s="13" t="s">
        <v>180</v>
      </c>
      <c r="D291" s="13">
        <v>40</v>
      </c>
      <c r="E291" s="13">
        <v>1.1399999999999999</v>
      </c>
      <c r="F291" s="25">
        <v>18</v>
      </c>
      <c r="G291" s="13">
        <v>1.86</v>
      </c>
      <c r="H291" s="12">
        <v>175.2</v>
      </c>
    </row>
    <row r="292" spans="2:8" ht="15" thickBot="1" x14ac:dyDescent="0.35">
      <c r="B292" s="5" t="s">
        <v>179</v>
      </c>
      <c r="C292" s="3" t="s">
        <v>178</v>
      </c>
      <c r="D292" s="3">
        <v>120</v>
      </c>
      <c r="E292" s="3">
        <v>4.08</v>
      </c>
      <c r="F292" s="3">
        <v>3</v>
      </c>
      <c r="G292" s="3">
        <v>5.88</v>
      </c>
      <c r="H292" s="3">
        <v>66.84</v>
      </c>
    </row>
    <row r="293" spans="2:8" ht="15" thickBot="1" x14ac:dyDescent="0.35">
      <c r="B293" s="5" t="s">
        <v>105</v>
      </c>
      <c r="C293" s="3" t="s">
        <v>104</v>
      </c>
      <c r="D293" s="3">
        <v>200</v>
      </c>
      <c r="E293" s="3">
        <v>0</v>
      </c>
      <c r="F293" s="3">
        <v>0</v>
      </c>
      <c r="G293" s="3">
        <v>0</v>
      </c>
      <c r="H293" s="3">
        <v>0</v>
      </c>
    </row>
    <row r="294" spans="2:8" ht="16.2" customHeight="1" thickBot="1" x14ac:dyDescent="0.35">
      <c r="B294" s="161" t="s">
        <v>177</v>
      </c>
      <c r="C294" s="162"/>
      <c r="D294" s="163"/>
      <c r="E294" s="165">
        <f>SUM(E290:E293)</f>
        <v>11.07</v>
      </c>
      <c r="F294" s="165">
        <f>SUM(F290:F293)</f>
        <v>25.41</v>
      </c>
      <c r="G294" s="165">
        <f>SUM(G290:G293)</f>
        <v>33.83</v>
      </c>
      <c r="H294" s="165">
        <f>SUM(H290:H293)</f>
        <v>409.48</v>
      </c>
    </row>
    <row r="295" spans="2:8" ht="18.600000000000001" customHeight="1" thickBot="1" x14ac:dyDescent="0.35">
      <c r="B295" s="161" t="s">
        <v>1</v>
      </c>
      <c r="C295" s="162"/>
      <c r="D295" s="163"/>
      <c r="E295" s="165">
        <f>SUM(E270+E285+E294)</f>
        <v>41.286999999999999</v>
      </c>
      <c r="F295" s="165">
        <f>SUM(F270+F285+F294)</f>
        <v>41.350999999999999</v>
      </c>
      <c r="G295" s="165">
        <f>SUM(G270+G285+G294)</f>
        <v>177.45400000000001</v>
      </c>
      <c r="H295" s="165">
        <f>SUM(H270+H285+H294)</f>
        <v>1375.11</v>
      </c>
    </row>
    <row r="296" spans="2:8" ht="21" customHeight="1" thickBot="1" x14ac:dyDescent="0.35">
      <c r="B296" s="175" t="s">
        <v>0</v>
      </c>
      <c r="C296" s="176"/>
      <c r="D296" s="177"/>
      <c r="E296" s="168">
        <f>SUM(E270+E286+E294)</f>
        <v>28.277000000000001</v>
      </c>
      <c r="F296" s="168">
        <f>SUM(F270+F286+F294)</f>
        <v>47.248999999999995</v>
      </c>
      <c r="G296" s="168">
        <f>SUM(G270+G286+G294)</f>
        <v>188.52199999999999</v>
      </c>
      <c r="H296" s="168">
        <f>SUM(H270+H286+H294)</f>
        <v>1293.7349999999999</v>
      </c>
    </row>
    <row r="297" spans="2:8" ht="7.8" customHeight="1" x14ac:dyDescent="0.3"/>
    <row r="298" spans="2:8" hidden="1" x14ac:dyDescent="0.3"/>
    <row r="299" spans="2:8" ht="15" thickBot="1" x14ac:dyDescent="0.35"/>
    <row r="300" spans="2:8" s="1" customFormat="1" ht="24" customHeight="1" thickBot="1" x14ac:dyDescent="0.35">
      <c r="B300" s="144" t="s">
        <v>52</v>
      </c>
      <c r="C300" s="145" t="s">
        <v>158</v>
      </c>
      <c r="D300" s="146"/>
      <c r="E300" s="147"/>
      <c r="F300" s="145" t="s">
        <v>78</v>
      </c>
      <c r="G300" s="146"/>
      <c r="H300" s="147"/>
    </row>
    <row r="301" spans="2:8" ht="15" thickBot="1" x14ac:dyDescent="0.35">
      <c r="B301" s="22" t="s">
        <v>49</v>
      </c>
    </row>
    <row r="302" spans="2:8" ht="15" thickBot="1" x14ac:dyDescent="0.35">
      <c r="B302" s="148"/>
      <c r="C302" s="149"/>
      <c r="D302" s="149"/>
      <c r="E302" s="151" t="s">
        <v>17</v>
      </c>
      <c r="F302" s="152"/>
      <c r="G302" s="153"/>
      <c r="H302" s="150" t="s">
        <v>48</v>
      </c>
    </row>
    <row r="303" spans="2:8" x14ac:dyDescent="0.3">
      <c r="B303" s="154" t="s">
        <v>20</v>
      </c>
      <c r="C303" s="155" t="s">
        <v>19</v>
      </c>
      <c r="D303" s="155" t="s">
        <v>39</v>
      </c>
      <c r="E303" s="155" t="s">
        <v>14</v>
      </c>
      <c r="F303" s="155" t="s">
        <v>13</v>
      </c>
      <c r="G303" s="155" t="s">
        <v>12</v>
      </c>
      <c r="H303" s="156"/>
    </row>
    <row r="304" spans="2:8" ht="15" thickBot="1" x14ac:dyDescent="0.35">
      <c r="B304" s="157"/>
      <c r="C304" s="158"/>
      <c r="D304" s="158"/>
      <c r="E304" s="160" t="s">
        <v>37</v>
      </c>
      <c r="F304" s="160" t="s">
        <v>36</v>
      </c>
      <c r="G304" s="160" t="s">
        <v>35</v>
      </c>
      <c r="H304" s="159"/>
    </row>
    <row r="305" spans="2:8" ht="16.95" customHeight="1" thickBot="1" x14ac:dyDescent="0.35">
      <c r="B305" s="5" t="s">
        <v>176</v>
      </c>
      <c r="C305" s="20" t="s">
        <v>175</v>
      </c>
      <c r="D305" s="20">
        <v>150</v>
      </c>
      <c r="E305" s="20">
        <v>6.29</v>
      </c>
      <c r="F305" s="20">
        <v>4.09</v>
      </c>
      <c r="G305" s="20">
        <v>24.74</v>
      </c>
      <c r="H305" s="20">
        <v>160.91</v>
      </c>
    </row>
    <row r="306" spans="2:8" ht="16.95" customHeight="1" thickBot="1" x14ac:dyDescent="0.35">
      <c r="B306" s="21" t="s">
        <v>44</v>
      </c>
      <c r="C306" s="20" t="s">
        <v>98</v>
      </c>
      <c r="D306" s="20">
        <v>100</v>
      </c>
      <c r="E306" s="20">
        <v>0.4</v>
      </c>
      <c r="F306" s="20">
        <v>0.4</v>
      </c>
      <c r="G306" s="20">
        <v>13</v>
      </c>
      <c r="H306" s="20">
        <v>57.2</v>
      </c>
    </row>
    <row r="307" spans="2:8" ht="16.95" customHeight="1" thickBot="1" x14ac:dyDescent="0.35">
      <c r="B307" s="54" t="s">
        <v>349</v>
      </c>
      <c r="C307" s="20" t="s">
        <v>174</v>
      </c>
      <c r="D307" s="20">
        <v>50</v>
      </c>
      <c r="E307" s="20">
        <v>3.85</v>
      </c>
      <c r="F307" s="20">
        <v>4.0999999999999996</v>
      </c>
      <c r="G307" s="20">
        <v>6.5</v>
      </c>
      <c r="H307" s="20">
        <v>175</v>
      </c>
    </row>
    <row r="308" spans="2:8" ht="16.95" customHeight="1" thickBot="1" x14ac:dyDescent="0.35">
      <c r="B308" s="21" t="s">
        <v>74</v>
      </c>
      <c r="C308" s="20" t="s">
        <v>73</v>
      </c>
      <c r="D308" s="20">
        <v>200</v>
      </c>
      <c r="E308" s="20">
        <v>0</v>
      </c>
      <c r="F308" s="20">
        <v>0</v>
      </c>
      <c r="G308" s="20">
        <v>0</v>
      </c>
      <c r="H308" s="20">
        <v>0</v>
      </c>
    </row>
    <row r="309" spans="2:8" ht="16.95" customHeight="1" thickBot="1" x14ac:dyDescent="0.35">
      <c r="B309" s="161" t="s">
        <v>23</v>
      </c>
      <c r="C309" s="162"/>
      <c r="D309" s="163"/>
      <c r="E309" s="165">
        <f>SUM(E305:E308)</f>
        <v>10.540000000000001</v>
      </c>
      <c r="F309" s="165">
        <f>SUM(F305:F308)</f>
        <v>8.59</v>
      </c>
      <c r="G309" s="165">
        <f>SUM(G305:G308)</f>
        <v>44.239999999999995</v>
      </c>
      <c r="H309" s="165">
        <f>SUM(H305:H308)</f>
        <v>393.11</v>
      </c>
    </row>
    <row r="310" spans="2:8" ht="15" thickBot="1" x14ac:dyDescent="0.35">
      <c r="B310" s="7" t="s">
        <v>40</v>
      </c>
    </row>
    <row r="311" spans="2:8" ht="15" thickBot="1" x14ac:dyDescent="0.35">
      <c r="B311" s="179"/>
      <c r="C311" s="180"/>
      <c r="D311" s="180"/>
      <c r="E311" s="151" t="s">
        <v>17</v>
      </c>
      <c r="F311" s="152"/>
      <c r="G311" s="153"/>
      <c r="H311" s="181" t="s">
        <v>16</v>
      </c>
    </row>
    <row r="312" spans="2:8" x14ac:dyDescent="0.3">
      <c r="B312" s="154" t="s">
        <v>20</v>
      </c>
      <c r="C312" s="155" t="s">
        <v>19</v>
      </c>
      <c r="D312" s="155" t="s">
        <v>39</v>
      </c>
      <c r="E312" s="155" t="s">
        <v>14</v>
      </c>
      <c r="F312" s="155" t="s">
        <v>13</v>
      </c>
      <c r="G312" s="155" t="s">
        <v>12</v>
      </c>
      <c r="H312" s="155" t="s">
        <v>38</v>
      </c>
    </row>
    <row r="313" spans="2:8" ht="15" thickBot="1" x14ac:dyDescent="0.35">
      <c r="B313" s="211"/>
      <c r="C313" s="206"/>
      <c r="D313" s="206"/>
      <c r="E313" s="155" t="s">
        <v>37</v>
      </c>
      <c r="F313" s="155" t="s">
        <v>36</v>
      </c>
      <c r="G313" s="155" t="s">
        <v>35</v>
      </c>
      <c r="H313" s="206"/>
    </row>
    <row r="314" spans="2:8" ht="17.399999999999999" customHeight="1" thickBot="1" x14ac:dyDescent="0.35">
      <c r="B314" s="64" t="s">
        <v>173</v>
      </c>
      <c r="C314" s="38" t="s">
        <v>172</v>
      </c>
      <c r="D314" s="38">
        <v>150</v>
      </c>
      <c r="E314" s="38">
        <v>8.48</v>
      </c>
      <c r="F314" s="38">
        <v>4.33</v>
      </c>
      <c r="G314" s="38">
        <v>23.72</v>
      </c>
      <c r="H314" s="37">
        <v>167.77</v>
      </c>
    </row>
    <row r="315" spans="2:8" ht="18" customHeight="1" thickBot="1" x14ac:dyDescent="0.35">
      <c r="B315" s="34" t="s">
        <v>32</v>
      </c>
      <c r="C315" s="20" t="s">
        <v>31</v>
      </c>
      <c r="D315" s="20">
        <v>5</v>
      </c>
      <c r="E315" s="20">
        <v>0.13</v>
      </c>
      <c r="F315" s="20">
        <v>1.5</v>
      </c>
      <c r="G315" s="20">
        <v>0.14000000000000001</v>
      </c>
      <c r="H315" s="20">
        <v>14.7</v>
      </c>
    </row>
    <row r="316" spans="2:8" ht="20.399999999999999" customHeight="1" thickBot="1" x14ac:dyDescent="0.35">
      <c r="B316" s="14" t="s">
        <v>9</v>
      </c>
      <c r="C316" s="13" t="s">
        <v>8</v>
      </c>
      <c r="D316" s="13">
        <v>20</v>
      </c>
      <c r="E316" s="13">
        <v>1.48</v>
      </c>
      <c r="F316" s="13">
        <v>0.32</v>
      </c>
      <c r="G316" s="13">
        <v>8.56</v>
      </c>
      <c r="H316" s="12">
        <v>43.04</v>
      </c>
    </row>
    <row r="317" spans="2:8" ht="19.2" customHeight="1" thickBot="1" x14ac:dyDescent="0.35">
      <c r="B317" s="48" t="s">
        <v>312</v>
      </c>
      <c r="C317" s="8" t="s">
        <v>171</v>
      </c>
      <c r="D317" s="8" t="s">
        <v>170</v>
      </c>
      <c r="E317" s="3">
        <v>17.594000000000001</v>
      </c>
      <c r="F317" s="3">
        <v>11.045999999999999</v>
      </c>
      <c r="G317" s="3">
        <v>4.28</v>
      </c>
      <c r="H317" s="3">
        <v>186.911</v>
      </c>
    </row>
    <row r="318" spans="2:8" ht="17.399999999999999" customHeight="1" thickBot="1" x14ac:dyDescent="0.35">
      <c r="B318" s="56" t="s">
        <v>311</v>
      </c>
      <c r="C318" s="13" t="s">
        <v>169</v>
      </c>
      <c r="D318" s="13">
        <v>200</v>
      </c>
      <c r="E318" s="13">
        <v>9.9700000000000006</v>
      </c>
      <c r="F318" s="13">
        <v>10.42</v>
      </c>
      <c r="G318" s="13">
        <v>23.97</v>
      </c>
      <c r="H318" s="12">
        <v>230.86</v>
      </c>
    </row>
    <row r="319" spans="2:8" ht="17.399999999999999" customHeight="1" thickBot="1" x14ac:dyDescent="0.35">
      <c r="B319" s="14" t="s">
        <v>115</v>
      </c>
      <c r="C319" s="13" t="s">
        <v>168</v>
      </c>
      <c r="D319" s="12">
        <v>40</v>
      </c>
      <c r="E319" s="3">
        <v>0.502</v>
      </c>
      <c r="F319" s="3">
        <v>2.8679999999999999</v>
      </c>
      <c r="G319" s="3">
        <v>3.7210000000000001</v>
      </c>
      <c r="H319" s="3">
        <v>42.701000000000001</v>
      </c>
    </row>
    <row r="320" spans="2:8" ht="16.95" customHeight="1" thickBot="1" x14ac:dyDescent="0.35">
      <c r="B320" s="48" t="s">
        <v>167</v>
      </c>
      <c r="C320" s="3" t="s">
        <v>166</v>
      </c>
      <c r="D320" s="8">
        <v>100</v>
      </c>
      <c r="E320" s="3">
        <v>1.96</v>
      </c>
      <c r="F320" s="3">
        <v>3.08</v>
      </c>
      <c r="G320" s="3">
        <v>17.940000000000001</v>
      </c>
      <c r="H320" s="3">
        <v>107.34</v>
      </c>
    </row>
    <row r="321" spans="2:8" ht="16.95" customHeight="1" thickBot="1" x14ac:dyDescent="0.35">
      <c r="B321" s="5" t="s">
        <v>165</v>
      </c>
      <c r="C321" s="3" t="s">
        <v>164</v>
      </c>
      <c r="D321" s="3">
        <v>70</v>
      </c>
      <c r="E321" s="3">
        <v>0.74</v>
      </c>
      <c r="F321" s="3">
        <v>1.536</v>
      </c>
      <c r="G321" s="3">
        <v>4.7009999999999996</v>
      </c>
      <c r="H321" s="3">
        <v>35.590000000000003</v>
      </c>
    </row>
    <row r="322" spans="2:8" ht="16.95" customHeight="1" thickBot="1" x14ac:dyDescent="0.35">
      <c r="B322" s="14" t="s">
        <v>7</v>
      </c>
      <c r="C322" s="10" t="s">
        <v>6</v>
      </c>
      <c r="D322" s="10">
        <v>80</v>
      </c>
      <c r="E322" s="10">
        <v>0.32</v>
      </c>
      <c r="F322" s="10">
        <v>0.32</v>
      </c>
      <c r="G322" s="10">
        <v>10.4</v>
      </c>
      <c r="H322" s="9">
        <v>45.76</v>
      </c>
    </row>
    <row r="323" spans="2:8" ht="16.95" customHeight="1" thickBot="1" x14ac:dyDescent="0.35">
      <c r="B323" s="5" t="s">
        <v>163</v>
      </c>
      <c r="C323" s="3" t="s">
        <v>24</v>
      </c>
      <c r="D323" s="3">
        <v>200</v>
      </c>
      <c r="E323" s="3">
        <v>0</v>
      </c>
      <c r="F323" s="3">
        <v>0</v>
      </c>
      <c r="G323" s="3">
        <v>0.2</v>
      </c>
      <c r="H323" s="26">
        <v>2</v>
      </c>
    </row>
    <row r="324" spans="2:8" ht="16.95" customHeight="1" thickBot="1" x14ac:dyDescent="0.35">
      <c r="B324" s="161" t="s">
        <v>162</v>
      </c>
      <c r="C324" s="162"/>
      <c r="D324" s="163"/>
      <c r="E324" s="165">
        <f>SUM(E314,E317,E320:E323)</f>
        <v>29.094000000000001</v>
      </c>
      <c r="F324" s="165">
        <f>SUM(F314:F317,F320:F323)</f>
        <v>22.131999999999998</v>
      </c>
      <c r="G324" s="165">
        <f>SUM(G314:G317,G320:G323)</f>
        <v>69.941000000000003</v>
      </c>
      <c r="H324" s="165">
        <f>SUM(H314:H317,H320:H323)</f>
        <v>603.11099999999999</v>
      </c>
    </row>
    <row r="325" spans="2:8" ht="16.95" customHeight="1" thickBot="1" x14ac:dyDescent="0.35">
      <c r="B325" s="175" t="s">
        <v>22</v>
      </c>
      <c r="C325" s="176"/>
      <c r="D325" s="177"/>
      <c r="E325" s="165">
        <f>SUM(E314:E316,E318:E319,E322:E323)</f>
        <v>20.882000000000001</v>
      </c>
      <c r="F325" s="165">
        <f>SUM(F314:F316,F318:F319,F322:F323)</f>
        <v>19.757999999999999</v>
      </c>
      <c r="G325" s="165">
        <f>SUM(G314:G316,G318:G319,G322:G323)</f>
        <v>70.711000000000013</v>
      </c>
      <c r="H325" s="165">
        <f>SUM(H314:H316,H318:H319,H322:H323)</f>
        <v>546.83100000000002</v>
      </c>
    </row>
    <row r="326" spans="2:8" ht="15" thickBot="1" x14ac:dyDescent="0.35">
      <c r="B326" s="7" t="s">
        <v>21</v>
      </c>
    </row>
    <row r="327" spans="2:8" ht="22.8" customHeight="1" thickBot="1" x14ac:dyDescent="0.35">
      <c r="B327" s="169" t="s">
        <v>20</v>
      </c>
      <c r="C327" s="150" t="s">
        <v>19</v>
      </c>
      <c r="D327" s="150" t="s">
        <v>39</v>
      </c>
      <c r="E327" s="151" t="s">
        <v>17</v>
      </c>
      <c r="F327" s="152"/>
      <c r="G327" s="153"/>
      <c r="H327" s="150" t="s">
        <v>16</v>
      </c>
    </row>
    <row r="328" spans="2:8" ht="15" thickBot="1" x14ac:dyDescent="0.35">
      <c r="B328" s="217"/>
      <c r="C328" s="156"/>
      <c r="D328" s="156"/>
      <c r="E328" s="155" t="s">
        <v>14</v>
      </c>
      <c r="F328" s="155" t="s">
        <v>13</v>
      </c>
      <c r="G328" s="155" t="s">
        <v>12</v>
      </c>
      <c r="H328" s="156"/>
    </row>
    <row r="329" spans="2:8" ht="18" customHeight="1" thickBot="1" x14ac:dyDescent="0.35">
      <c r="B329" s="14" t="s">
        <v>161</v>
      </c>
      <c r="C329" s="18"/>
      <c r="D329" s="18">
        <v>100</v>
      </c>
      <c r="E329" s="18">
        <v>10.7</v>
      </c>
      <c r="F329" s="18">
        <v>20.399999999999999</v>
      </c>
      <c r="G329" s="18">
        <v>32.700000000000003</v>
      </c>
      <c r="H329" s="55">
        <v>360</v>
      </c>
    </row>
    <row r="330" spans="2:8" ht="18.600000000000001" customHeight="1" thickBot="1" x14ac:dyDescent="0.35">
      <c r="B330" s="5" t="s">
        <v>160</v>
      </c>
      <c r="C330" s="3" t="s">
        <v>159</v>
      </c>
      <c r="D330" s="3">
        <v>90</v>
      </c>
      <c r="E330" s="3">
        <v>0.49</v>
      </c>
      <c r="F330" s="3">
        <v>0.14000000000000001</v>
      </c>
      <c r="G330" s="3">
        <v>2.48</v>
      </c>
      <c r="H330" s="26">
        <v>13.1</v>
      </c>
    </row>
    <row r="331" spans="2:8" ht="16.95" customHeight="1" thickBot="1" x14ac:dyDescent="0.35">
      <c r="B331" s="161" t="s">
        <v>2</v>
      </c>
      <c r="C331" s="162"/>
      <c r="D331" s="163"/>
      <c r="E331" s="165">
        <f>SUM(E329:E330)</f>
        <v>11.19</v>
      </c>
      <c r="F331" s="165">
        <f>SUM(F329:F330)</f>
        <v>20.54</v>
      </c>
      <c r="G331" s="165">
        <f>SUM(G329:G330)</f>
        <v>35.18</v>
      </c>
      <c r="H331" s="164">
        <f>SUM(H329:H330)</f>
        <v>373.1</v>
      </c>
    </row>
    <row r="332" spans="2:8" ht="16.95" customHeight="1" thickBot="1" x14ac:dyDescent="0.35">
      <c r="B332" s="161" t="s">
        <v>1</v>
      </c>
      <c r="C332" s="162"/>
      <c r="D332" s="163"/>
      <c r="E332" s="165">
        <f>SUM(E309+E324+E331)</f>
        <v>50.823999999999998</v>
      </c>
      <c r="F332" s="165">
        <f>SUM(F309+F324+F331)</f>
        <v>51.262</v>
      </c>
      <c r="G332" s="165">
        <f>SUM(G309+G324+G331)</f>
        <v>149.36099999999999</v>
      </c>
      <c r="H332" s="165">
        <f>SUM(H309+H324+H331)</f>
        <v>1369.3209999999999</v>
      </c>
    </row>
    <row r="333" spans="2:8" ht="16.95" customHeight="1" thickBot="1" x14ac:dyDescent="0.35">
      <c r="B333" s="161" t="s">
        <v>0</v>
      </c>
      <c r="C333" s="162"/>
      <c r="D333" s="163"/>
      <c r="E333" s="165">
        <f>SUM(E309+E325+E331)</f>
        <v>42.612000000000002</v>
      </c>
      <c r="F333" s="165">
        <f>SUM(F309+F325+F331)</f>
        <v>48.887999999999998</v>
      </c>
      <c r="G333" s="165">
        <f>SUM(G309+G325+G331)</f>
        <v>150.131</v>
      </c>
      <c r="H333" s="165">
        <f>SUM(H309+H325+H331)</f>
        <v>1313.0410000000002</v>
      </c>
    </row>
    <row r="334" spans="2:8" ht="7.2" customHeight="1" thickBot="1" x14ac:dyDescent="0.35">
      <c r="B334" s="24"/>
      <c r="C334" s="24"/>
      <c r="D334" s="24"/>
      <c r="E334" s="53"/>
      <c r="F334" s="53"/>
      <c r="G334" s="53"/>
      <c r="H334" s="53"/>
    </row>
    <row r="335" spans="2:8" ht="16.8" hidden="1" customHeight="1" thickBot="1" x14ac:dyDescent="0.35">
      <c r="B335" s="24"/>
      <c r="C335" s="24"/>
      <c r="D335" s="24"/>
      <c r="E335" s="53"/>
      <c r="F335" s="53"/>
      <c r="G335" s="53"/>
      <c r="H335" s="53"/>
    </row>
    <row r="336" spans="2:8" ht="16.8" hidden="1" customHeight="1" thickBot="1" x14ac:dyDescent="0.35">
      <c r="B336" s="24"/>
      <c r="C336" s="24"/>
      <c r="D336" s="24"/>
      <c r="E336" s="53"/>
      <c r="F336" s="53"/>
      <c r="G336" s="53"/>
      <c r="H336" s="53"/>
    </row>
    <row r="337" spans="2:8" s="1" customFormat="1" ht="24" customHeight="1" thickBot="1" x14ac:dyDescent="0.35">
      <c r="B337" s="144" t="s">
        <v>52</v>
      </c>
      <c r="C337" s="145" t="s">
        <v>158</v>
      </c>
      <c r="D337" s="146"/>
      <c r="E337" s="147"/>
      <c r="F337" s="145" t="s">
        <v>50</v>
      </c>
      <c r="G337" s="146"/>
      <c r="H337" s="147"/>
    </row>
    <row r="338" spans="2:8" ht="15" thickBot="1" x14ac:dyDescent="0.35">
      <c r="B338" s="22" t="s">
        <v>49</v>
      </c>
    </row>
    <row r="339" spans="2:8" ht="15" thickBot="1" x14ac:dyDescent="0.35">
      <c r="B339" s="148"/>
      <c r="C339" s="149"/>
      <c r="D339" s="149"/>
      <c r="E339" s="151" t="s">
        <v>17</v>
      </c>
      <c r="F339" s="152"/>
      <c r="G339" s="153"/>
      <c r="H339" s="150" t="s">
        <v>48</v>
      </c>
    </row>
    <row r="340" spans="2:8" x14ac:dyDescent="0.3">
      <c r="B340" s="154" t="s">
        <v>20</v>
      </c>
      <c r="C340" s="155" t="s">
        <v>19</v>
      </c>
      <c r="D340" s="155" t="s">
        <v>39</v>
      </c>
      <c r="E340" s="155" t="s">
        <v>14</v>
      </c>
      <c r="F340" s="155" t="s">
        <v>13</v>
      </c>
      <c r="G340" s="155" t="s">
        <v>12</v>
      </c>
      <c r="H340" s="156"/>
    </row>
    <row r="341" spans="2:8" ht="15" thickBot="1" x14ac:dyDescent="0.35">
      <c r="B341" s="157"/>
      <c r="C341" s="158"/>
      <c r="D341" s="158"/>
      <c r="E341" s="160" t="s">
        <v>37</v>
      </c>
      <c r="F341" s="160" t="s">
        <v>36</v>
      </c>
      <c r="G341" s="160" t="s">
        <v>35</v>
      </c>
      <c r="H341" s="159"/>
    </row>
    <row r="342" spans="2:8" ht="18" customHeight="1" thickBot="1" x14ac:dyDescent="0.35">
      <c r="B342" s="54" t="s">
        <v>157</v>
      </c>
      <c r="C342" s="46" t="s">
        <v>156</v>
      </c>
      <c r="D342" s="46">
        <v>200</v>
      </c>
      <c r="E342" s="46">
        <v>6.65</v>
      </c>
      <c r="F342" s="46">
        <v>5.69</v>
      </c>
      <c r="G342" s="46">
        <v>32.42</v>
      </c>
      <c r="H342" s="46">
        <v>207.52</v>
      </c>
    </row>
    <row r="343" spans="2:8" ht="18" customHeight="1" thickBot="1" x14ac:dyDescent="0.35">
      <c r="B343" s="48" t="s">
        <v>155</v>
      </c>
      <c r="C343" s="8" t="s">
        <v>154</v>
      </c>
      <c r="D343" s="8">
        <v>20</v>
      </c>
      <c r="E343" s="8">
        <v>0.06</v>
      </c>
      <c r="F343" s="8">
        <v>0.02</v>
      </c>
      <c r="G343" s="8">
        <v>17.2</v>
      </c>
      <c r="H343" s="8">
        <v>69.22</v>
      </c>
    </row>
    <row r="344" spans="2:8" ht="19.2" customHeight="1" thickBot="1" x14ac:dyDescent="0.35">
      <c r="B344" s="5" t="s">
        <v>44</v>
      </c>
      <c r="C344" s="3" t="s">
        <v>75</v>
      </c>
      <c r="D344" s="3">
        <v>120</v>
      </c>
      <c r="E344" s="3">
        <v>0.48</v>
      </c>
      <c r="F344" s="3">
        <v>0.48</v>
      </c>
      <c r="G344" s="3">
        <v>15.6</v>
      </c>
      <c r="H344" s="3">
        <v>68.64</v>
      </c>
    </row>
    <row r="345" spans="2:8" ht="19.8" customHeight="1" thickBot="1" x14ac:dyDescent="0.35">
      <c r="B345" s="5" t="s">
        <v>97</v>
      </c>
      <c r="C345" s="3" t="s">
        <v>96</v>
      </c>
      <c r="D345" s="3">
        <v>200</v>
      </c>
      <c r="E345" s="3">
        <v>0</v>
      </c>
      <c r="F345" s="3">
        <v>0</v>
      </c>
      <c r="G345" s="3">
        <v>0</v>
      </c>
      <c r="H345" s="3">
        <v>0</v>
      </c>
    </row>
    <row r="346" spans="2:8" ht="16.05" customHeight="1" thickBot="1" x14ac:dyDescent="0.35">
      <c r="B346" s="161" t="s">
        <v>23</v>
      </c>
      <c r="C346" s="162"/>
      <c r="D346" s="163"/>
      <c r="E346" s="165">
        <f>SUM(E342:E345)</f>
        <v>7.1899999999999995</v>
      </c>
      <c r="F346" s="165">
        <f>SUM(F342:F345)</f>
        <v>6.1899999999999995</v>
      </c>
      <c r="G346" s="165">
        <f>SUM(G342:G345)</f>
        <v>65.22</v>
      </c>
      <c r="H346" s="165">
        <f>SUM(H342:H345)</f>
        <v>345.38</v>
      </c>
    </row>
    <row r="347" spans="2:8" ht="22.2" customHeight="1" thickBot="1" x14ac:dyDescent="0.35">
      <c r="B347" s="7" t="s">
        <v>40</v>
      </c>
    </row>
    <row r="348" spans="2:8" ht="15" thickBot="1" x14ac:dyDescent="0.35">
      <c r="B348" s="179"/>
      <c r="C348" s="180"/>
      <c r="D348" s="180"/>
      <c r="E348" s="151" t="s">
        <v>17</v>
      </c>
      <c r="F348" s="152"/>
      <c r="G348" s="153"/>
      <c r="H348" s="181" t="s">
        <v>16</v>
      </c>
    </row>
    <row r="349" spans="2:8" x14ac:dyDescent="0.3">
      <c r="B349" s="154" t="s">
        <v>20</v>
      </c>
      <c r="C349" s="155" t="s">
        <v>19</v>
      </c>
      <c r="D349" s="155" t="s">
        <v>39</v>
      </c>
      <c r="E349" s="155" t="s">
        <v>14</v>
      </c>
      <c r="F349" s="155" t="s">
        <v>13</v>
      </c>
      <c r="G349" s="155" t="s">
        <v>12</v>
      </c>
      <c r="H349" s="155" t="s">
        <v>38</v>
      </c>
    </row>
    <row r="350" spans="2:8" ht="15" thickBot="1" x14ac:dyDescent="0.35">
      <c r="B350" s="157"/>
      <c r="C350" s="158"/>
      <c r="D350" s="158"/>
      <c r="E350" s="160" t="s">
        <v>37</v>
      </c>
      <c r="F350" s="160" t="s">
        <v>36</v>
      </c>
      <c r="G350" s="160" t="s">
        <v>35</v>
      </c>
      <c r="H350" s="158"/>
    </row>
    <row r="351" spans="2:8" ht="18" customHeight="1" thickBot="1" x14ac:dyDescent="0.35">
      <c r="B351" s="21" t="s">
        <v>153</v>
      </c>
      <c r="C351" s="20" t="s">
        <v>152</v>
      </c>
      <c r="D351" s="20">
        <v>150</v>
      </c>
      <c r="E351" s="20">
        <v>2.1</v>
      </c>
      <c r="F351" s="20">
        <v>4.82</v>
      </c>
      <c r="G351" s="20">
        <v>17.28</v>
      </c>
      <c r="H351" s="20">
        <v>120.89</v>
      </c>
    </row>
    <row r="352" spans="2:8" ht="18" customHeight="1" thickBot="1" x14ac:dyDescent="0.35">
      <c r="B352" s="34" t="s">
        <v>32</v>
      </c>
      <c r="C352" s="20" t="s">
        <v>31</v>
      </c>
      <c r="D352" s="20">
        <v>5</v>
      </c>
      <c r="E352" s="20">
        <v>0.13</v>
      </c>
      <c r="F352" s="20">
        <v>1.5</v>
      </c>
      <c r="G352" s="20">
        <v>0.14000000000000001</v>
      </c>
      <c r="H352" s="20">
        <v>14.7</v>
      </c>
    </row>
    <row r="353" spans="2:8" ht="18" customHeight="1" thickBot="1" x14ac:dyDescent="0.35">
      <c r="B353" s="14" t="s">
        <v>9</v>
      </c>
      <c r="C353" s="13" t="s">
        <v>8</v>
      </c>
      <c r="D353" s="13">
        <v>20</v>
      </c>
      <c r="E353" s="13">
        <v>1.48</v>
      </c>
      <c r="F353" s="13">
        <v>0.32</v>
      </c>
      <c r="G353" s="13">
        <v>8.56</v>
      </c>
      <c r="H353" s="12">
        <v>43.04</v>
      </c>
    </row>
    <row r="354" spans="2:8" ht="18" customHeight="1" thickBot="1" x14ac:dyDescent="0.35">
      <c r="B354" s="98" t="s">
        <v>313</v>
      </c>
      <c r="C354" s="51" t="s">
        <v>151</v>
      </c>
      <c r="D354" s="3">
        <v>80</v>
      </c>
      <c r="E354" s="3">
        <v>19.72</v>
      </c>
      <c r="F354" s="3">
        <v>6.86</v>
      </c>
      <c r="G354" s="3">
        <v>11.23</v>
      </c>
      <c r="H354" s="3">
        <v>185.55</v>
      </c>
    </row>
    <row r="355" spans="2:8" ht="18" customHeight="1" thickBot="1" x14ac:dyDescent="0.35">
      <c r="B355" s="28" t="s">
        <v>334</v>
      </c>
      <c r="C355" s="27" t="s">
        <v>150</v>
      </c>
      <c r="D355" s="8" t="s">
        <v>345</v>
      </c>
      <c r="E355" s="3">
        <v>23.806000000000001</v>
      </c>
      <c r="F355" s="3">
        <v>9.2929999999999993</v>
      </c>
      <c r="G355" s="3">
        <v>5.2279999999999998</v>
      </c>
      <c r="H355" s="3">
        <v>199.774</v>
      </c>
    </row>
    <row r="356" spans="2:8" ht="18" customHeight="1" thickBot="1" x14ac:dyDescent="0.35">
      <c r="B356" s="39" t="s">
        <v>70</v>
      </c>
      <c r="C356" s="51" t="s">
        <v>69</v>
      </c>
      <c r="D356" s="3">
        <v>90</v>
      </c>
      <c r="E356" s="3">
        <v>2.29</v>
      </c>
      <c r="F356" s="3">
        <v>1.95</v>
      </c>
      <c r="G356" s="3">
        <v>24.75</v>
      </c>
      <c r="H356" s="3">
        <v>125.71</v>
      </c>
    </row>
    <row r="357" spans="2:8" ht="18" customHeight="1" thickBot="1" x14ac:dyDescent="0.35">
      <c r="B357" s="14" t="s">
        <v>149</v>
      </c>
      <c r="C357" s="12" t="s">
        <v>148</v>
      </c>
      <c r="D357" s="3">
        <v>90</v>
      </c>
      <c r="E357" s="3">
        <v>1.1499999999999999</v>
      </c>
      <c r="F357" s="3">
        <v>8.7669999999999995</v>
      </c>
      <c r="G357" s="3">
        <v>5.0490000000000004</v>
      </c>
      <c r="H357" s="3">
        <v>103.706</v>
      </c>
    </row>
    <row r="358" spans="2:8" ht="18" customHeight="1" thickBot="1" x14ac:dyDescent="0.35">
      <c r="B358" s="5" t="s">
        <v>7</v>
      </c>
      <c r="C358" s="3" t="s">
        <v>147</v>
      </c>
      <c r="D358" s="3">
        <v>60</v>
      </c>
      <c r="E358" s="3">
        <v>0.24</v>
      </c>
      <c r="F358" s="3">
        <v>0.24</v>
      </c>
      <c r="G358" s="3">
        <v>7.8</v>
      </c>
      <c r="H358" s="3">
        <v>34.32</v>
      </c>
    </row>
    <row r="359" spans="2:8" ht="18" customHeight="1" thickBot="1" x14ac:dyDescent="0.35">
      <c r="B359" s="5" t="s">
        <v>146</v>
      </c>
      <c r="C359" s="3" t="s">
        <v>24</v>
      </c>
      <c r="D359" s="3">
        <v>200</v>
      </c>
      <c r="E359" s="3">
        <v>0.2</v>
      </c>
      <c r="F359" s="3">
        <v>0</v>
      </c>
      <c r="G359" s="3">
        <v>1.2</v>
      </c>
      <c r="H359" s="3">
        <v>6</v>
      </c>
    </row>
    <row r="360" spans="2:8" ht="19.8" customHeight="1" thickBot="1" x14ac:dyDescent="0.35">
      <c r="B360" s="161" t="s">
        <v>59</v>
      </c>
      <c r="C360" s="162"/>
      <c r="D360" s="163"/>
      <c r="E360" s="165">
        <f>SUM(E351:E354,E356:E359)</f>
        <v>27.309999999999995</v>
      </c>
      <c r="F360" s="165">
        <f>SUM(F351:F354,F356:F359)</f>
        <v>24.456999999999997</v>
      </c>
      <c r="G360" s="165">
        <f>SUM(G351:G354,G356:G359)</f>
        <v>76.009000000000015</v>
      </c>
      <c r="H360" s="165">
        <f>SUM(H351:H352,H354,H356:H359)</f>
        <v>590.87599999999998</v>
      </c>
    </row>
    <row r="361" spans="2:8" ht="21" customHeight="1" thickBot="1" x14ac:dyDescent="0.35">
      <c r="B361" s="175" t="s">
        <v>22</v>
      </c>
      <c r="C361" s="176"/>
      <c r="D361" s="177"/>
      <c r="E361" s="165">
        <f>SUM(E351:E352,E355:E359)</f>
        <v>29.915999999999997</v>
      </c>
      <c r="F361" s="165">
        <f>SUM(F351:F352,F355:F359)</f>
        <v>26.569999999999997</v>
      </c>
      <c r="G361" s="165">
        <f>SUM(G351:G352,G355:G359)</f>
        <v>61.447000000000003</v>
      </c>
      <c r="H361" s="165">
        <f>SUM(H351:H352,H355:H359)</f>
        <v>605.1</v>
      </c>
    </row>
    <row r="362" spans="2:8" ht="15" thickBot="1" x14ac:dyDescent="0.35">
      <c r="B362" s="7" t="s">
        <v>21</v>
      </c>
    </row>
    <row r="363" spans="2:8" ht="22.8" customHeight="1" thickBot="1" x14ac:dyDescent="0.35">
      <c r="B363" s="169" t="s">
        <v>20</v>
      </c>
      <c r="C363" s="150" t="s">
        <v>19</v>
      </c>
      <c r="D363" s="150" t="s">
        <v>39</v>
      </c>
      <c r="E363" s="151" t="s">
        <v>17</v>
      </c>
      <c r="F363" s="152"/>
      <c r="G363" s="153"/>
      <c r="H363" s="150" t="s">
        <v>16</v>
      </c>
    </row>
    <row r="364" spans="2:8" ht="15" thickBot="1" x14ac:dyDescent="0.35">
      <c r="B364" s="170"/>
      <c r="C364" s="159"/>
      <c r="D364" s="159"/>
      <c r="E364" s="160" t="s">
        <v>14</v>
      </c>
      <c r="F364" s="160" t="s">
        <v>13</v>
      </c>
      <c r="G364" s="160" t="s">
        <v>12</v>
      </c>
      <c r="H364" s="159"/>
    </row>
    <row r="365" spans="2:8" ht="20.399999999999999" customHeight="1" thickBot="1" x14ac:dyDescent="0.35">
      <c r="B365" s="54" t="s">
        <v>145</v>
      </c>
      <c r="C365" s="46" t="s">
        <v>144</v>
      </c>
      <c r="D365" s="46">
        <v>180</v>
      </c>
      <c r="E365" s="20">
        <v>9.01</v>
      </c>
      <c r="F365" s="20">
        <v>7.01</v>
      </c>
      <c r="G365" s="20">
        <v>17.03</v>
      </c>
      <c r="H365" s="20">
        <v>167.29</v>
      </c>
    </row>
    <row r="366" spans="2:8" ht="18.600000000000001" customHeight="1" thickBot="1" x14ac:dyDescent="0.35">
      <c r="B366" s="28" t="s">
        <v>143</v>
      </c>
      <c r="C366" s="18" t="s">
        <v>106</v>
      </c>
      <c r="D366" s="18">
        <v>30</v>
      </c>
      <c r="E366" s="13">
        <v>0.78</v>
      </c>
      <c r="F366" s="25">
        <v>9</v>
      </c>
      <c r="G366" s="13">
        <v>0.84</v>
      </c>
      <c r="H366" s="12">
        <v>88.2</v>
      </c>
    </row>
    <row r="367" spans="2:8" ht="20.399999999999999" customHeight="1" thickBot="1" x14ac:dyDescent="0.35">
      <c r="B367" s="48" t="s">
        <v>350</v>
      </c>
      <c r="C367" s="8" t="s">
        <v>142</v>
      </c>
      <c r="D367" s="8">
        <v>120</v>
      </c>
      <c r="E367" s="3">
        <v>2.3359999999999999</v>
      </c>
      <c r="F367" s="3">
        <v>4.2649999999999997</v>
      </c>
      <c r="G367" s="3">
        <v>23.452999999999999</v>
      </c>
      <c r="H367" s="3">
        <v>141.548</v>
      </c>
    </row>
    <row r="368" spans="2:8" ht="21" customHeight="1" thickBot="1" x14ac:dyDescent="0.35">
      <c r="B368" s="48" t="s">
        <v>80</v>
      </c>
      <c r="C368" s="8" t="s">
        <v>79</v>
      </c>
      <c r="D368" s="8">
        <v>200</v>
      </c>
      <c r="E368" s="3">
        <v>0</v>
      </c>
      <c r="F368" s="3">
        <v>0</v>
      </c>
      <c r="G368" s="3">
        <v>0</v>
      </c>
      <c r="H368" s="3">
        <v>0</v>
      </c>
    </row>
    <row r="369" spans="2:8" ht="18" customHeight="1" thickBot="1" x14ac:dyDescent="0.35">
      <c r="B369" s="161" t="s">
        <v>2</v>
      </c>
      <c r="C369" s="162"/>
      <c r="D369" s="163"/>
      <c r="E369" s="165">
        <f>SUM(E365:E368)</f>
        <v>12.125999999999999</v>
      </c>
      <c r="F369" s="165">
        <f>SUM(F365:F368)</f>
        <v>20.274999999999999</v>
      </c>
      <c r="G369" s="165">
        <f>SUM(G365:G368)</f>
        <v>41.323</v>
      </c>
      <c r="H369" s="165">
        <f>SUM(H365:H368)</f>
        <v>397.03800000000001</v>
      </c>
    </row>
    <row r="370" spans="2:8" ht="18" customHeight="1" thickBot="1" x14ac:dyDescent="0.35">
      <c r="B370" s="161" t="s">
        <v>1</v>
      </c>
      <c r="C370" s="162"/>
      <c r="D370" s="163"/>
      <c r="E370" s="165">
        <f>SUM(E346+E360+E369)</f>
        <v>46.625999999999991</v>
      </c>
      <c r="F370" s="165">
        <f>SUM(F346+F360+F369)</f>
        <v>50.921999999999997</v>
      </c>
      <c r="G370" s="165">
        <f>SUM(G346+G360+G369)</f>
        <v>182.55200000000002</v>
      </c>
      <c r="H370" s="165">
        <f>SUM(H346+H360+H369)</f>
        <v>1333.2939999999999</v>
      </c>
    </row>
    <row r="371" spans="2:8" ht="18" customHeight="1" thickBot="1" x14ac:dyDescent="0.35">
      <c r="B371" s="161" t="s">
        <v>0</v>
      </c>
      <c r="C371" s="162"/>
      <c r="D371" s="163"/>
      <c r="E371" s="165">
        <f>SUM(E346+E361+E369)</f>
        <v>49.231999999999992</v>
      </c>
      <c r="F371" s="165">
        <f>SUM(F346+F361+F369)</f>
        <v>53.034999999999997</v>
      </c>
      <c r="G371" s="165">
        <f>SUM(G346+G361+G369)</f>
        <v>167.99</v>
      </c>
      <c r="H371" s="165">
        <f>SUM(H346+H361+H369)</f>
        <v>1347.518</v>
      </c>
    </row>
    <row r="372" spans="2:8" s="11" customFormat="1" ht="7.8" customHeight="1" thickBot="1" x14ac:dyDescent="0.35">
      <c r="B372" s="24"/>
      <c r="C372" s="24"/>
      <c r="D372" s="24"/>
      <c r="E372" s="53"/>
      <c r="F372" s="53"/>
      <c r="G372" s="53"/>
      <c r="H372" s="53"/>
    </row>
    <row r="373" spans="2:8" s="1" customFormat="1" ht="24" customHeight="1" thickBot="1" x14ac:dyDescent="0.35">
      <c r="B373" s="144" t="s">
        <v>52</v>
      </c>
      <c r="C373" s="145" t="s">
        <v>51</v>
      </c>
      <c r="D373" s="146"/>
      <c r="E373" s="147"/>
      <c r="F373" s="145" t="s">
        <v>141</v>
      </c>
      <c r="G373" s="146"/>
      <c r="H373" s="147"/>
    </row>
    <row r="374" spans="2:8" ht="19.8" customHeight="1" thickBot="1" x14ac:dyDescent="0.35">
      <c r="B374" s="22" t="s">
        <v>49</v>
      </c>
    </row>
    <row r="375" spans="2:8" ht="15" thickBot="1" x14ac:dyDescent="0.35">
      <c r="B375" s="148"/>
      <c r="C375" s="149"/>
      <c r="D375" s="150" t="s">
        <v>39</v>
      </c>
      <c r="E375" s="151" t="s">
        <v>17</v>
      </c>
      <c r="F375" s="152"/>
      <c r="G375" s="153"/>
      <c r="H375" s="150" t="s">
        <v>48</v>
      </c>
    </row>
    <row r="376" spans="2:8" x14ac:dyDescent="0.3">
      <c r="B376" s="154" t="s">
        <v>20</v>
      </c>
      <c r="C376" s="155" t="s">
        <v>19</v>
      </c>
      <c r="D376" s="156"/>
      <c r="E376" s="155" t="s">
        <v>14</v>
      </c>
      <c r="F376" s="155" t="s">
        <v>13</v>
      </c>
      <c r="G376" s="155" t="s">
        <v>12</v>
      </c>
      <c r="H376" s="156"/>
    </row>
    <row r="377" spans="2:8" ht="15" thickBot="1" x14ac:dyDescent="0.35">
      <c r="B377" s="211"/>
      <c r="C377" s="158"/>
      <c r="D377" s="159"/>
      <c r="E377" s="160" t="s">
        <v>37</v>
      </c>
      <c r="F377" s="160" t="s">
        <v>36</v>
      </c>
      <c r="G377" s="160" t="s">
        <v>35</v>
      </c>
      <c r="H377" s="159"/>
    </row>
    <row r="378" spans="2:8" ht="18" customHeight="1" thickBot="1" x14ac:dyDescent="0.35">
      <c r="B378" s="52" t="s">
        <v>140</v>
      </c>
      <c r="C378" s="13"/>
      <c r="D378" s="13">
        <v>60</v>
      </c>
      <c r="E378" s="13">
        <v>4.74</v>
      </c>
      <c r="F378" s="13">
        <v>0.72</v>
      </c>
      <c r="G378" s="13">
        <v>51</v>
      </c>
      <c r="H378" s="12">
        <v>231.6</v>
      </c>
    </row>
    <row r="379" spans="2:8" ht="18" customHeight="1" thickBot="1" x14ac:dyDescent="0.35">
      <c r="B379" s="5" t="s">
        <v>139</v>
      </c>
      <c r="C379" s="3" t="s">
        <v>138</v>
      </c>
      <c r="D379" s="3">
        <v>120</v>
      </c>
      <c r="E379" s="3">
        <v>4.08</v>
      </c>
      <c r="F379" s="3">
        <v>3</v>
      </c>
      <c r="G379" s="3">
        <v>5.88</v>
      </c>
      <c r="H379" s="3">
        <v>66.84</v>
      </c>
    </row>
    <row r="380" spans="2:8" ht="18" customHeight="1" thickBot="1" x14ac:dyDescent="0.35">
      <c r="B380" s="5" t="s">
        <v>44</v>
      </c>
      <c r="C380" s="3" t="s">
        <v>98</v>
      </c>
      <c r="D380" s="3">
        <v>100</v>
      </c>
      <c r="E380" s="3">
        <v>0.4</v>
      </c>
      <c r="F380" s="3">
        <v>0.4</v>
      </c>
      <c r="G380" s="3">
        <v>13</v>
      </c>
      <c r="H380" s="3">
        <v>57.2</v>
      </c>
    </row>
    <row r="381" spans="2:8" ht="18" customHeight="1" thickBot="1" x14ac:dyDescent="0.35">
      <c r="B381" s="21" t="s">
        <v>137</v>
      </c>
      <c r="C381" s="20" t="s">
        <v>136</v>
      </c>
      <c r="D381" s="20">
        <v>200</v>
      </c>
      <c r="E381" s="20">
        <v>0</v>
      </c>
      <c r="F381" s="20">
        <v>0</v>
      </c>
      <c r="G381" s="20">
        <v>0</v>
      </c>
      <c r="H381" s="20">
        <v>0</v>
      </c>
    </row>
    <row r="382" spans="2:8" ht="23.4" customHeight="1" thickBot="1" x14ac:dyDescent="0.35">
      <c r="B382" s="161" t="s">
        <v>23</v>
      </c>
      <c r="C382" s="162"/>
      <c r="D382" s="163"/>
      <c r="E382" s="165">
        <f>SUM(E378:E381)</f>
        <v>9.2200000000000006</v>
      </c>
      <c r="F382" s="165">
        <f>SUM(F378:F381)</f>
        <v>4.12</v>
      </c>
      <c r="G382" s="165">
        <f>SUM(G378:G381)</f>
        <v>69.88</v>
      </c>
      <c r="H382" s="165">
        <f>SUM(H378:H381)</f>
        <v>355.64</v>
      </c>
    </row>
    <row r="383" spans="2:8" ht="21.6" customHeight="1" thickBot="1" x14ac:dyDescent="0.35">
      <c r="B383" s="7" t="s">
        <v>40</v>
      </c>
    </row>
    <row r="384" spans="2:8" ht="15" thickBot="1" x14ac:dyDescent="0.35">
      <c r="B384" s="179"/>
      <c r="C384" s="180"/>
      <c r="D384" s="150" t="s">
        <v>39</v>
      </c>
      <c r="E384" s="151" t="s">
        <v>17</v>
      </c>
      <c r="F384" s="152"/>
      <c r="G384" s="153"/>
      <c r="H384" s="181" t="s">
        <v>16</v>
      </c>
    </row>
    <row r="385" spans="2:8" x14ac:dyDescent="0.3">
      <c r="B385" s="154" t="s">
        <v>20</v>
      </c>
      <c r="C385" s="155" t="s">
        <v>19</v>
      </c>
      <c r="D385" s="156"/>
      <c r="E385" s="155" t="s">
        <v>14</v>
      </c>
      <c r="F385" s="155" t="s">
        <v>13</v>
      </c>
      <c r="G385" s="155" t="s">
        <v>12</v>
      </c>
      <c r="H385" s="155" t="s">
        <v>38</v>
      </c>
    </row>
    <row r="386" spans="2:8" ht="15" thickBot="1" x14ac:dyDescent="0.35">
      <c r="B386" s="157"/>
      <c r="C386" s="206"/>
      <c r="D386" s="156"/>
      <c r="E386" s="155" t="s">
        <v>37</v>
      </c>
      <c r="F386" s="155" t="s">
        <v>36</v>
      </c>
      <c r="G386" s="155" t="s">
        <v>35</v>
      </c>
      <c r="H386" s="206"/>
    </row>
    <row r="387" spans="2:8" ht="18" customHeight="1" thickBot="1" x14ac:dyDescent="0.35">
      <c r="B387" s="100" t="s">
        <v>335</v>
      </c>
      <c r="C387" s="19" t="s">
        <v>135</v>
      </c>
      <c r="D387" s="18">
        <v>150</v>
      </c>
      <c r="E387" s="13">
        <v>2.7090000000000001</v>
      </c>
      <c r="F387" s="13">
        <v>6.3869999999999996</v>
      </c>
      <c r="G387" s="13">
        <v>14.553000000000001</v>
      </c>
      <c r="H387" s="12">
        <v>126.533</v>
      </c>
    </row>
    <row r="388" spans="2:8" ht="18" customHeight="1" thickBot="1" x14ac:dyDescent="0.35">
      <c r="B388" s="15" t="s">
        <v>32</v>
      </c>
      <c r="C388" s="3" t="s">
        <v>31</v>
      </c>
      <c r="D388" s="3">
        <v>5</v>
      </c>
      <c r="E388" s="3">
        <v>0.13</v>
      </c>
      <c r="F388" s="3">
        <v>1.5</v>
      </c>
      <c r="G388" s="3">
        <v>0.14000000000000001</v>
      </c>
      <c r="H388" s="3">
        <v>14.7</v>
      </c>
    </row>
    <row r="389" spans="2:8" ht="18" customHeight="1" thickBot="1" x14ac:dyDescent="0.35">
      <c r="B389" s="39" t="s">
        <v>9</v>
      </c>
      <c r="C389" s="51" t="s">
        <v>8</v>
      </c>
      <c r="D389" s="51">
        <v>20</v>
      </c>
      <c r="E389" s="51">
        <v>1.48</v>
      </c>
      <c r="F389" s="51">
        <v>0.32</v>
      </c>
      <c r="G389" s="51">
        <v>8.56</v>
      </c>
      <c r="H389" s="51">
        <v>43.04</v>
      </c>
    </row>
    <row r="390" spans="2:8" ht="18" customHeight="1" thickBot="1" x14ac:dyDescent="0.35">
      <c r="B390" s="28" t="s">
        <v>316</v>
      </c>
      <c r="C390" s="73" t="s">
        <v>134</v>
      </c>
      <c r="D390" s="18" t="s">
        <v>351</v>
      </c>
      <c r="E390" s="10">
        <v>18.98</v>
      </c>
      <c r="F390" s="10">
        <v>6.08</v>
      </c>
      <c r="G390" s="10">
        <v>9.91</v>
      </c>
      <c r="H390" s="9">
        <v>170.23</v>
      </c>
    </row>
    <row r="391" spans="2:8" ht="18" customHeight="1" thickBot="1" x14ac:dyDescent="0.35">
      <c r="B391" s="74" t="s">
        <v>336</v>
      </c>
      <c r="C391" s="18" t="s">
        <v>133</v>
      </c>
      <c r="D391" s="18" t="s">
        <v>346</v>
      </c>
      <c r="E391" s="13">
        <v>9.6630000000000003</v>
      </c>
      <c r="F391" s="13">
        <v>6.1660000000000004</v>
      </c>
      <c r="G391" s="13">
        <v>42.375999999999998</v>
      </c>
      <c r="H391" s="12">
        <v>263.64699999999999</v>
      </c>
    </row>
    <row r="392" spans="2:8" ht="18" customHeight="1" thickBot="1" x14ac:dyDescent="0.35">
      <c r="B392" s="15" t="s">
        <v>7</v>
      </c>
      <c r="C392" s="3" t="s">
        <v>83</v>
      </c>
      <c r="D392" s="3">
        <v>90</v>
      </c>
      <c r="E392" s="3">
        <v>0.36</v>
      </c>
      <c r="F392" s="3">
        <v>0.36</v>
      </c>
      <c r="G392" s="3">
        <v>11.7</v>
      </c>
      <c r="H392" s="3">
        <v>51.48</v>
      </c>
    </row>
    <row r="393" spans="2:8" ht="18" customHeight="1" thickBot="1" x14ac:dyDescent="0.35">
      <c r="B393" s="5" t="s">
        <v>132</v>
      </c>
      <c r="C393" s="3" t="s">
        <v>24</v>
      </c>
      <c r="D393" s="3">
        <v>200</v>
      </c>
      <c r="E393" s="3">
        <v>0.4</v>
      </c>
      <c r="F393" s="3">
        <v>0</v>
      </c>
      <c r="G393" s="3">
        <v>1.4</v>
      </c>
      <c r="H393" s="3">
        <v>8</v>
      </c>
    </row>
    <row r="394" spans="2:8" ht="15" thickBot="1" x14ac:dyDescent="0.35">
      <c r="B394" s="161" t="s">
        <v>59</v>
      </c>
      <c r="C394" s="162"/>
      <c r="D394" s="163"/>
      <c r="E394" s="165">
        <f>SUM(E387:E390,E392:E393)</f>
        <v>24.058999999999997</v>
      </c>
      <c r="F394" s="165">
        <f>SUM(F387:F390,F392:F393)</f>
        <v>14.646999999999998</v>
      </c>
      <c r="G394" s="165">
        <f>SUM(G387:G390,G392:G393)</f>
        <v>46.262999999999998</v>
      </c>
      <c r="H394" s="165">
        <f>SUM(H387:H390,H392:H393)</f>
        <v>413.983</v>
      </c>
    </row>
    <row r="395" spans="2:8" ht="18.600000000000001" customHeight="1" thickBot="1" x14ac:dyDescent="0.35">
      <c r="B395" s="175" t="s">
        <v>22</v>
      </c>
      <c r="C395" s="176"/>
      <c r="D395" s="177"/>
      <c r="E395" s="164">
        <f>SUM(E387:E389,E391,E392,E393)</f>
        <v>14.741999999999999</v>
      </c>
      <c r="F395" s="164">
        <f>SUM(F387:F389,F391,F392,F393)</f>
        <v>14.732999999999999</v>
      </c>
      <c r="G395" s="164">
        <f>SUM(G387:G389,G391,G392,G393)</f>
        <v>78.728999999999999</v>
      </c>
      <c r="H395" s="164">
        <f>SUM(H387:H389,H391,H392:H393)</f>
        <v>507.4</v>
      </c>
    </row>
    <row r="396" spans="2:8" ht="18.600000000000001" customHeight="1" thickBot="1" x14ac:dyDescent="0.35">
      <c r="B396" s="7" t="s">
        <v>21</v>
      </c>
    </row>
    <row r="397" spans="2:8" ht="22.8" customHeight="1" thickBot="1" x14ac:dyDescent="0.35">
      <c r="B397" s="169" t="s">
        <v>20</v>
      </c>
      <c r="C397" s="150" t="s">
        <v>19</v>
      </c>
      <c r="D397" s="150" t="s">
        <v>39</v>
      </c>
      <c r="E397" s="151" t="s">
        <v>17</v>
      </c>
      <c r="F397" s="152"/>
      <c r="G397" s="153"/>
      <c r="H397" s="150" t="s">
        <v>16</v>
      </c>
    </row>
    <row r="398" spans="2:8" ht="15" thickBot="1" x14ac:dyDescent="0.35">
      <c r="B398" s="217"/>
      <c r="C398" s="156"/>
      <c r="D398" s="156"/>
      <c r="E398" s="155" t="s">
        <v>14</v>
      </c>
      <c r="F398" s="155" t="s">
        <v>13</v>
      </c>
      <c r="G398" s="155" t="s">
        <v>12</v>
      </c>
      <c r="H398" s="156"/>
    </row>
    <row r="399" spans="2:8" ht="18" customHeight="1" thickBot="1" x14ac:dyDescent="0.35">
      <c r="B399" s="28" t="s">
        <v>337</v>
      </c>
      <c r="C399" s="18" t="s">
        <v>131</v>
      </c>
      <c r="D399" s="18">
        <v>150</v>
      </c>
      <c r="E399" s="18">
        <v>9.3539999999999992</v>
      </c>
      <c r="F399" s="18">
        <v>12.973000000000001</v>
      </c>
      <c r="G399" s="18">
        <v>40.896000000000001</v>
      </c>
      <c r="H399" s="27">
        <v>317.755</v>
      </c>
    </row>
    <row r="400" spans="2:8" ht="18.600000000000001" customHeight="1" thickBot="1" x14ac:dyDescent="0.35">
      <c r="B400" s="14" t="s">
        <v>32</v>
      </c>
      <c r="C400" s="13" t="s">
        <v>106</v>
      </c>
      <c r="D400" s="13">
        <v>30</v>
      </c>
      <c r="E400" s="13">
        <v>0.78</v>
      </c>
      <c r="F400" s="25">
        <v>9</v>
      </c>
      <c r="G400" s="13">
        <v>0.84</v>
      </c>
      <c r="H400" s="12">
        <v>88.2</v>
      </c>
    </row>
    <row r="401" spans="2:9" ht="18" customHeight="1" thickBot="1" x14ac:dyDescent="0.35">
      <c r="B401" s="5" t="s">
        <v>46</v>
      </c>
      <c r="C401" s="18" t="s">
        <v>45</v>
      </c>
      <c r="D401" s="18">
        <v>30</v>
      </c>
      <c r="E401" s="18">
        <v>0.27</v>
      </c>
      <c r="F401" s="18">
        <v>0.12</v>
      </c>
      <c r="G401" s="18">
        <v>2.91</v>
      </c>
      <c r="H401" s="27">
        <v>13.8</v>
      </c>
    </row>
    <row r="402" spans="2:9" ht="18" customHeight="1" thickBot="1" x14ac:dyDescent="0.35">
      <c r="B402" s="5" t="s">
        <v>130</v>
      </c>
      <c r="C402" s="3" t="s">
        <v>129</v>
      </c>
      <c r="D402" s="3">
        <v>200</v>
      </c>
      <c r="E402" s="3">
        <v>0</v>
      </c>
      <c r="F402" s="3">
        <v>0</v>
      </c>
      <c r="G402" s="3">
        <v>0</v>
      </c>
      <c r="H402" s="3">
        <v>0</v>
      </c>
    </row>
    <row r="403" spans="2:9" ht="15" thickBot="1" x14ac:dyDescent="0.35">
      <c r="B403" s="161" t="s">
        <v>2</v>
      </c>
      <c r="C403" s="162"/>
      <c r="D403" s="163"/>
      <c r="E403" s="165">
        <f>SUM(E399:E402)</f>
        <v>10.403999999999998</v>
      </c>
      <c r="F403" s="165">
        <f>SUM(F399:F402)</f>
        <v>22.093</v>
      </c>
      <c r="G403" s="165">
        <f>SUM(G399:G402)</f>
        <v>44.646000000000001</v>
      </c>
      <c r="H403" s="165">
        <f>SUM(H399:H402)</f>
        <v>419.755</v>
      </c>
    </row>
    <row r="404" spans="2:9" ht="20.399999999999999" customHeight="1" thickBot="1" x14ac:dyDescent="0.35">
      <c r="B404" s="161" t="s">
        <v>1</v>
      </c>
      <c r="C404" s="162"/>
      <c r="D404" s="163"/>
      <c r="E404" s="165">
        <f>SUM(E382+E394+E403)</f>
        <v>43.682999999999993</v>
      </c>
      <c r="F404" s="165">
        <f>SUM(F382+F394+F403)</f>
        <v>40.86</v>
      </c>
      <c r="G404" s="165">
        <f>SUM(G382+G394+G403)</f>
        <v>160.78899999999999</v>
      </c>
      <c r="H404" s="165">
        <f>SUM(H382+H394+H403)</f>
        <v>1189.3780000000002</v>
      </c>
    </row>
    <row r="405" spans="2:9" ht="20.399999999999999" customHeight="1" thickBot="1" x14ac:dyDescent="0.35">
      <c r="B405" s="161" t="s">
        <v>0</v>
      </c>
      <c r="C405" s="162"/>
      <c r="D405" s="163"/>
      <c r="E405" s="165">
        <f>SUM(E382+E395+E403)</f>
        <v>34.366</v>
      </c>
      <c r="F405" s="165">
        <f>SUM(F382+F395+F403)</f>
        <v>40.945999999999998</v>
      </c>
      <c r="G405" s="165">
        <f>SUM(G382+G395+G403)</f>
        <v>193.255</v>
      </c>
      <c r="H405" s="165">
        <f>SUM(H382+H395+H403)</f>
        <v>1282.7950000000001</v>
      </c>
    </row>
    <row r="406" spans="2:9" ht="20.399999999999999" customHeight="1" thickBot="1" x14ac:dyDescent="0.35">
      <c r="B406" s="24"/>
      <c r="C406" s="24"/>
      <c r="D406" s="24"/>
      <c r="E406" s="53"/>
      <c r="F406" s="53"/>
      <c r="G406" s="53"/>
      <c r="H406" s="53"/>
      <c r="I406" s="11"/>
    </row>
    <row r="407" spans="2:9" ht="24" customHeight="1" thickBot="1" x14ac:dyDescent="0.35">
      <c r="B407" s="144" t="s">
        <v>52</v>
      </c>
      <c r="C407" s="145" t="s">
        <v>51</v>
      </c>
      <c r="D407" s="146"/>
      <c r="E407" s="147"/>
      <c r="F407" s="145" t="s">
        <v>128</v>
      </c>
      <c r="G407" s="146"/>
      <c r="H407" s="147"/>
    </row>
    <row r="408" spans="2:9" ht="15" thickBot="1" x14ac:dyDescent="0.35">
      <c r="B408" s="22" t="s">
        <v>49</v>
      </c>
    </row>
    <row r="409" spans="2:9" ht="15" thickBot="1" x14ac:dyDescent="0.35">
      <c r="B409" s="148"/>
      <c r="C409" s="149"/>
      <c r="D409" s="150" t="s">
        <v>39</v>
      </c>
      <c r="E409" s="151" t="s">
        <v>17</v>
      </c>
      <c r="F409" s="152"/>
      <c r="G409" s="153"/>
      <c r="H409" s="150" t="s">
        <v>48</v>
      </c>
    </row>
    <row r="410" spans="2:9" ht="13.2" customHeight="1" x14ac:dyDescent="0.3">
      <c r="B410" s="154" t="s">
        <v>20</v>
      </c>
      <c r="C410" s="155" t="s">
        <v>19</v>
      </c>
      <c r="D410" s="156"/>
      <c r="E410" s="155" t="s">
        <v>14</v>
      </c>
      <c r="F410" s="155" t="s">
        <v>13</v>
      </c>
      <c r="G410" s="155" t="s">
        <v>12</v>
      </c>
      <c r="H410" s="156"/>
    </row>
    <row r="411" spans="2:9" ht="12" customHeight="1" thickBot="1" x14ac:dyDescent="0.35">
      <c r="B411" s="211"/>
      <c r="C411" s="158"/>
      <c r="D411" s="159"/>
      <c r="E411" s="160" t="s">
        <v>37</v>
      </c>
      <c r="F411" s="160" t="s">
        <v>36</v>
      </c>
      <c r="G411" s="160" t="s">
        <v>35</v>
      </c>
      <c r="H411" s="159"/>
    </row>
    <row r="412" spans="2:9" ht="17.399999999999999" customHeight="1" thickBot="1" x14ac:dyDescent="0.35">
      <c r="B412" s="50" t="s">
        <v>127</v>
      </c>
      <c r="C412" s="16" t="s">
        <v>126</v>
      </c>
      <c r="D412" s="18">
        <v>250</v>
      </c>
      <c r="E412" s="18">
        <v>10.36</v>
      </c>
      <c r="F412" s="18">
        <v>5.82</v>
      </c>
      <c r="G412" s="18">
        <v>44.83</v>
      </c>
      <c r="H412" s="27">
        <v>248.94</v>
      </c>
    </row>
    <row r="413" spans="2:9" ht="17.399999999999999" customHeight="1" thickBot="1" x14ac:dyDescent="0.35">
      <c r="B413" s="5" t="s">
        <v>46</v>
      </c>
      <c r="C413" s="18" t="s">
        <v>45</v>
      </c>
      <c r="D413" s="18">
        <v>30</v>
      </c>
      <c r="E413" s="18">
        <v>0.27</v>
      </c>
      <c r="F413" s="18">
        <v>0.12</v>
      </c>
      <c r="G413" s="18">
        <v>2.91</v>
      </c>
      <c r="H413" s="27">
        <v>13.8</v>
      </c>
    </row>
    <row r="414" spans="2:9" ht="19.8" customHeight="1" thickBot="1" x14ac:dyDescent="0.35">
      <c r="B414" s="48" t="s">
        <v>125</v>
      </c>
      <c r="C414" s="8" t="s">
        <v>124</v>
      </c>
      <c r="D414" s="8">
        <v>150</v>
      </c>
      <c r="E414" s="8">
        <v>3.89</v>
      </c>
      <c r="F414" s="8">
        <v>0.49</v>
      </c>
      <c r="G414" s="8">
        <v>11.22</v>
      </c>
      <c r="H414" s="8">
        <v>64.84</v>
      </c>
    </row>
    <row r="415" spans="2:9" ht="17.399999999999999" customHeight="1" thickBot="1" x14ac:dyDescent="0.35">
      <c r="B415" s="5" t="s">
        <v>44</v>
      </c>
      <c r="C415" s="3" t="s">
        <v>123</v>
      </c>
      <c r="D415" s="3">
        <v>60</v>
      </c>
      <c r="E415" s="3">
        <v>0.24</v>
      </c>
      <c r="F415" s="3">
        <v>0.24</v>
      </c>
      <c r="G415" s="3">
        <v>7.8</v>
      </c>
      <c r="H415" s="3">
        <v>34.32</v>
      </c>
    </row>
    <row r="416" spans="2:9" ht="16.2" customHeight="1" thickBot="1" x14ac:dyDescent="0.35">
      <c r="B416" s="21" t="s">
        <v>122</v>
      </c>
      <c r="C416" s="20" t="s">
        <v>121</v>
      </c>
      <c r="D416" s="20">
        <v>200</v>
      </c>
      <c r="E416" s="20">
        <v>0</v>
      </c>
      <c r="F416" s="20">
        <v>0</v>
      </c>
      <c r="G416" s="20">
        <v>0</v>
      </c>
      <c r="H416" s="20">
        <v>0</v>
      </c>
    </row>
    <row r="417" spans="2:8" ht="18" customHeight="1" thickBot="1" x14ac:dyDescent="0.35">
      <c r="B417" s="161" t="s">
        <v>23</v>
      </c>
      <c r="C417" s="162"/>
      <c r="D417" s="163"/>
      <c r="E417" s="165">
        <f>SUM(E412:E416)</f>
        <v>14.76</v>
      </c>
      <c r="F417" s="165">
        <f>SUM(F412:F416)</f>
        <v>6.6700000000000008</v>
      </c>
      <c r="G417" s="165">
        <f>SUM(G412:G416)</f>
        <v>66.759999999999991</v>
      </c>
      <c r="H417" s="165">
        <f>SUM(H412:H416)</f>
        <v>361.90000000000003</v>
      </c>
    </row>
    <row r="418" spans="2:8" ht="18" customHeight="1" thickBot="1" x14ac:dyDescent="0.35">
      <c r="B418" s="7" t="s">
        <v>40</v>
      </c>
    </row>
    <row r="419" spans="2:8" ht="15" thickBot="1" x14ac:dyDescent="0.35">
      <c r="B419" s="218"/>
      <c r="C419" s="180"/>
      <c r="D419" s="150" t="s">
        <v>39</v>
      </c>
      <c r="E419" s="151" t="s">
        <v>17</v>
      </c>
      <c r="F419" s="152"/>
      <c r="G419" s="153"/>
      <c r="H419" s="181" t="s">
        <v>16</v>
      </c>
    </row>
    <row r="420" spans="2:8" x14ac:dyDescent="0.3">
      <c r="B420" s="219" t="s">
        <v>20</v>
      </c>
      <c r="C420" s="155" t="s">
        <v>19</v>
      </c>
      <c r="D420" s="156"/>
      <c r="E420" s="155" t="s">
        <v>14</v>
      </c>
      <c r="F420" s="155" t="s">
        <v>13</v>
      </c>
      <c r="G420" s="155" t="s">
        <v>12</v>
      </c>
      <c r="H420" s="155" t="s">
        <v>38</v>
      </c>
    </row>
    <row r="421" spans="2:8" ht="12" customHeight="1" thickBot="1" x14ac:dyDescent="0.35">
      <c r="B421" s="220"/>
      <c r="C421" s="158"/>
      <c r="D421" s="159"/>
      <c r="E421" s="160" t="s">
        <v>37</v>
      </c>
      <c r="F421" s="160" t="s">
        <v>36</v>
      </c>
      <c r="G421" s="160" t="s">
        <v>35</v>
      </c>
      <c r="H421" s="158"/>
    </row>
    <row r="422" spans="2:8" ht="18" customHeight="1" thickBot="1" x14ac:dyDescent="0.35">
      <c r="B422" s="21" t="s">
        <v>120</v>
      </c>
      <c r="C422" s="20" t="s">
        <v>119</v>
      </c>
      <c r="D422" s="20">
        <v>150</v>
      </c>
      <c r="E422" s="20">
        <v>1.43</v>
      </c>
      <c r="F422" s="20">
        <v>3.14</v>
      </c>
      <c r="G422" s="20">
        <v>10.68</v>
      </c>
      <c r="H422" s="20">
        <v>76.72</v>
      </c>
    </row>
    <row r="423" spans="2:8" ht="18" customHeight="1" thickBot="1" x14ac:dyDescent="0.35">
      <c r="B423" s="34" t="s">
        <v>32</v>
      </c>
      <c r="C423" s="20" t="s">
        <v>31</v>
      </c>
      <c r="D423" s="20">
        <v>5</v>
      </c>
      <c r="E423" s="20">
        <v>0.13</v>
      </c>
      <c r="F423" s="20">
        <v>1.5</v>
      </c>
      <c r="G423" s="20">
        <v>0.14000000000000001</v>
      </c>
      <c r="H423" s="20">
        <v>14.7</v>
      </c>
    </row>
    <row r="424" spans="2:8" ht="18" customHeight="1" thickBot="1" x14ac:dyDescent="0.35">
      <c r="B424" s="33" t="s">
        <v>9</v>
      </c>
      <c r="C424" s="32" t="s">
        <v>8</v>
      </c>
      <c r="D424" s="32">
        <v>20</v>
      </c>
      <c r="E424" s="32">
        <v>1.48</v>
      </c>
      <c r="F424" s="32">
        <v>0.32</v>
      </c>
      <c r="G424" s="32">
        <v>8.56</v>
      </c>
      <c r="H424" s="31">
        <v>43.04</v>
      </c>
    </row>
    <row r="425" spans="2:8" ht="18" customHeight="1" thickBot="1" x14ac:dyDescent="0.35">
      <c r="B425" s="21" t="s">
        <v>118</v>
      </c>
      <c r="C425" s="20" t="s">
        <v>117</v>
      </c>
      <c r="D425" s="20">
        <v>90</v>
      </c>
      <c r="E425" s="49">
        <v>18</v>
      </c>
      <c r="F425" s="20">
        <v>3.59</v>
      </c>
      <c r="G425" s="49">
        <v>1</v>
      </c>
      <c r="H425" s="20">
        <v>108.29</v>
      </c>
    </row>
    <row r="426" spans="2:8" ht="18" customHeight="1" thickBot="1" x14ac:dyDescent="0.35">
      <c r="B426" s="98" t="s">
        <v>338</v>
      </c>
      <c r="C426" s="3" t="s">
        <v>116</v>
      </c>
      <c r="D426" s="3">
        <v>200</v>
      </c>
      <c r="E426" s="3">
        <v>13.8</v>
      </c>
      <c r="F426" s="3">
        <v>8.35</v>
      </c>
      <c r="G426" s="3">
        <v>21.69</v>
      </c>
      <c r="H426" s="3">
        <v>211.89</v>
      </c>
    </row>
    <row r="427" spans="2:8" ht="19.2" customHeight="1" thickBot="1" x14ac:dyDescent="0.35">
      <c r="B427" s="14" t="s">
        <v>32</v>
      </c>
      <c r="C427" s="13" t="s">
        <v>106</v>
      </c>
      <c r="D427" s="13">
        <v>30</v>
      </c>
      <c r="E427" s="13">
        <v>0.78</v>
      </c>
      <c r="F427" s="25">
        <v>9</v>
      </c>
      <c r="G427" s="13">
        <v>0.84</v>
      </c>
      <c r="H427" s="12">
        <v>88.2</v>
      </c>
    </row>
    <row r="428" spans="2:8" ht="18" customHeight="1" thickBot="1" x14ac:dyDescent="0.35">
      <c r="B428" s="5" t="s">
        <v>113</v>
      </c>
      <c r="C428" s="3" t="s">
        <v>112</v>
      </c>
      <c r="D428" s="3">
        <v>100</v>
      </c>
      <c r="E428" s="3">
        <v>6.17</v>
      </c>
      <c r="F428" s="3">
        <v>3.13</v>
      </c>
      <c r="G428" s="3">
        <v>37.97</v>
      </c>
      <c r="H428" s="3">
        <v>193.48</v>
      </c>
    </row>
    <row r="429" spans="2:8" ht="18" customHeight="1" thickBot="1" x14ac:dyDescent="0.35">
      <c r="B429" s="15" t="s">
        <v>111</v>
      </c>
      <c r="C429" s="3" t="s">
        <v>110</v>
      </c>
      <c r="D429" s="3">
        <v>110</v>
      </c>
      <c r="E429" s="3">
        <v>1.21</v>
      </c>
      <c r="F429" s="3">
        <v>5.68</v>
      </c>
      <c r="G429" s="3">
        <v>4.32</v>
      </c>
      <c r="H429" s="3">
        <v>73.239999999999995</v>
      </c>
    </row>
    <row r="430" spans="2:8" ht="18" customHeight="1" thickBot="1" x14ac:dyDescent="0.35">
      <c r="B430" s="15" t="s">
        <v>7</v>
      </c>
      <c r="C430" s="3" t="s">
        <v>83</v>
      </c>
      <c r="D430" s="3">
        <v>90</v>
      </c>
      <c r="E430" s="3">
        <v>0.36</v>
      </c>
      <c r="F430" s="3">
        <v>0.36</v>
      </c>
      <c r="G430" s="3">
        <v>11.7</v>
      </c>
      <c r="H430" s="3">
        <v>51.48</v>
      </c>
    </row>
    <row r="431" spans="2:8" ht="18" customHeight="1" thickBot="1" x14ac:dyDescent="0.35">
      <c r="B431" s="5" t="s">
        <v>109</v>
      </c>
      <c r="C431" s="3" t="s">
        <v>24</v>
      </c>
      <c r="D431" s="3">
        <v>200</v>
      </c>
      <c r="E431" s="3">
        <v>0</v>
      </c>
      <c r="F431" s="3">
        <v>0</v>
      </c>
      <c r="G431" s="3">
        <v>1</v>
      </c>
      <c r="H431" s="3">
        <v>4</v>
      </c>
    </row>
    <row r="432" spans="2:8" ht="18" customHeight="1" thickBot="1" x14ac:dyDescent="0.35">
      <c r="B432" s="221" t="s">
        <v>59</v>
      </c>
      <c r="C432" s="222"/>
      <c r="D432" s="223"/>
      <c r="E432" s="165">
        <f>SUM(E422:E425,E428,E429:E431)</f>
        <v>28.78</v>
      </c>
      <c r="F432" s="165">
        <f>SUM(F422:F425,F428,F429:F431)</f>
        <v>17.72</v>
      </c>
      <c r="G432" s="165">
        <f>SUM(G422:G425,G428,G429:G431)</f>
        <v>75.37</v>
      </c>
      <c r="H432" s="165">
        <f>SUM(H422:H425,H428,H429:H431)</f>
        <v>564.95000000000005</v>
      </c>
    </row>
    <row r="433" spans="2:8" ht="16.2" customHeight="1" thickBot="1" x14ac:dyDescent="0.35">
      <c r="B433" s="175" t="s">
        <v>22</v>
      </c>
      <c r="C433" s="176"/>
      <c r="D433" s="177"/>
      <c r="E433" s="165">
        <f>SUM(E422:E424,E426:E427,E429:E431)</f>
        <v>19.190000000000001</v>
      </c>
      <c r="F433" s="165">
        <f>SUM(F422:F424,F426:F427,F429:F431)</f>
        <v>28.35</v>
      </c>
      <c r="G433" s="165">
        <f>SUM(G422:G424,G426:G427,G429:G431)</f>
        <v>58.930000000000007</v>
      </c>
      <c r="H433" s="165">
        <f>SUM(H422:H424,H426:H427,H429:H431)</f>
        <v>563.27</v>
      </c>
    </row>
    <row r="434" spans="2:8" ht="15" thickBot="1" x14ac:dyDescent="0.35">
      <c r="B434" s="7" t="s">
        <v>21</v>
      </c>
    </row>
    <row r="435" spans="2:8" ht="18.600000000000001" customHeight="1" thickBot="1" x14ac:dyDescent="0.35">
      <c r="B435" s="169" t="s">
        <v>20</v>
      </c>
      <c r="C435" s="150" t="s">
        <v>19</v>
      </c>
      <c r="D435" s="150" t="s">
        <v>39</v>
      </c>
      <c r="E435" s="151" t="s">
        <v>17</v>
      </c>
      <c r="F435" s="152"/>
      <c r="G435" s="153"/>
      <c r="H435" s="150" t="s">
        <v>16</v>
      </c>
    </row>
    <row r="436" spans="2:8" ht="15" thickBot="1" x14ac:dyDescent="0.35">
      <c r="B436" s="170"/>
      <c r="C436" s="159"/>
      <c r="D436" s="159"/>
      <c r="E436" s="160" t="s">
        <v>14</v>
      </c>
      <c r="F436" s="160" t="s">
        <v>13</v>
      </c>
      <c r="G436" s="160" t="s">
        <v>12</v>
      </c>
      <c r="H436" s="159"/>
    </row>
    <row r="437" spans="2:8" ht="18" customHeight="1" thickBot="1" x14ac:dyDescent="0.35">
      <c r="B437" s="48" t="s">
        <v>108</v>
      </c>
      <c r="C437" s="8" t="s">
        <v>107</v>
      </c>
      <c r="D437" s="8">
        <v>180</v>
      </c>
      <c r="E437" s="8">
        <v>16.79</v>
      </c>
      <c r="F437" s="8">
        <v>7.94</v>
      </c>
      <c r="G437" s="47">
        <v>32.630000000000003</v>
      </c>
      <c r="H437" s="47">
        <v>269.10000000000002</v>
      </c>
    </row>
    <row r="438" spans="2:8" ht="18.600000000000001" customHeight="1" thickBot="1" x14ac:dyDescent="0.35">
      <c r="B438" s="14" t="s">
        <v>32</v>
      </c>
      <c r="C438" s="13" t="s">
        <v>106</v>
      </c>
      <c r="D438" s="13">
        <v>30</v>
      </c>
      <c r="E438" s="13">
        <v>0.78</v>
      </c>
      <c r="F438" s="25">
        <v>9</v>
      </c>
      <c r="G438" s="13">
        <v>0.84</v>
      </c>
      <c r="H438" s="12">
        <v>88.2</v>
      </c>
    </row>
    <row r="439" spans="2:8" ht="18" customHeight="1" thickBot="1" x14ac:dyDescent="0.35">
      <c r="B439" s="5" t="s">
        <v>105</v>
      </c>
      <c r="C439" s="3" t="s">
        <v>104</v>
      </c>
      <c r="D439" s="3">
        <v>200</v>
      </c>
      <c r="E439" s="3">
        <v>0</v>
      </c>
      <c r="F439" s="3">
        <v>0</v>
      </c>
      <c r="G439" s="3">
        <v>0</v>
      </c>
      <c r="H439" s="3">
        <v>0</v>
      </c>
    </row>
    <row r="440" spans="2:8" ht="18" customHeight="1" thickBot="1" x14ac:dyDescent="0.35">
      <c r="B440" s="161" t="s">
        <v>2</v>
      </c>
      <c r="C440" s="162"/>
      <c r="D440" s="163"/>
      <c r="E440" s="165">
        <f>SUM(E437:E439)</f>
        <v>17.57</v>
      </c>
      <c r="F440" s="165">
        <f>SUM(F437:F439)</f>
        <v>16.940000000000001</v>
      </c>
      <c r="G440" s="165">
        <f>SUM(G437:G439)</f>
        <v>33.470000000000006</v>
      </c>
      <c r="H440" s="165">
        <f>SUM(H437:H439)</f>
        <v>357.3</v>
      </c>
    </row>
    <row r="441" spans="2:8" ht="18" customHeight="1" thickBot="1" x14ac:dyDescent="0.35">
      <c r="B441" s="221" t="s">
        <v>1</v>
      </c>
      <c r="C441" s="222"/>
      <c r="D441" s="223"/>
      <c r="E441" s="165">
        <f>SUM(E417+E432+E440)</f>
        <v>61.11</v>
      </c>
      <c r="F441" s="165">
        <f>SUM(F417+F432+F440)</f>
        <v>41.33</v>
      </c>
      <c r="G441" s="165">
        <f>SUM(G417+G432+G440)</f>
        <v>175.6</v>
      </c>
      <c r="H441" s="165">
        <f>SUM(H417+H432+H440)</f>
        <v>1284.1500000000001</v>
      </c>
    </row>
    <row r="442" spans="2:8" ht="18" customHeight="1" thickBot="1" x14ac:dyDescent="0.35">
      <c r="B442" s="161" t="s">
        <v>0</v>
      </c>
      <c r="C442" s="162"/>
      <c r="D442" s="163"/>
      <c r="E442" s="165">
        <f>SUM(E417+E433+E440)</f>
        <v>51.52</v>
      </c>
      <c r="F442" s="165">
        <f>SUM(F417+F433+F440)</f>
        <v>51.960000000000008</v>
      </c>
      <c r="G442" s="165">
        <f>SUM(G417+G433+G440)</f>
        <v>159.16</v>
      </c>
      <c r="H442" s="165">
        <f>SUM(H417+H433+H440)</f>
        <v>1282.47</v>
      </c>
    </row>
    <row r="443" spans="2:8" ht="24" customHeight="1" thickBot="1" x14ac:dyDescent="0.35">
      <c r="B443" s="144" t="s">
        <v>52</v>
      </c>
      <c r="C443" s="145" t="s">
        <v>51</v>
      </c>
      <c r="D443" s="146"/>
      <c r="E443" s="147"/>
      <c r="F443" s="145" t="s">
        <v>103</v>
      </c>
      <c r="G443" s="146"/>
      <c r="H443" s="147"/>
    </row>
    <row r="444" spans="2:8" ht="15" thickBot="1" x14ac:dyDescent="0.35">
      <c r="B444" s="22" t="s">
        <v>49</v>
      </c>
    </row>
    <row r="445" spans="2:8" ht="15" thickBot="1" x14ac:dyDescent="0.35">
      <c r="B445" s="148"/>
      <c r="C445" s="149"/>
      <c r="D445" s="150" t="s">
        <v>39</v>
      </c>
      <c r="E445" s="151" t="s">
        <v>17</v>
      </c>
      <c r="F445" s="152"/>
      <c r="G445" s="153"/>
      <c r="H445" s="150" t="s">
        <v>48</v>
      </c>
    </row>
    <row r="446" spans="2:8" x14ac:dyDescent="0.3">
      <c r="B446" s="154" t="s">
        <v>20</v>
      </c>
      <c r="C446" s="155" t="s">
        <v>19</v>
      </c>
      <c r="D446" s="156"/>
      <c r="E446" s="155" t="s">
        <v>14</v>
      </c>
      <c r="F446" s="155" t="s">
        <v>13</v>
      </c>
      <c r="G446" s="155" t="s">
        <v>12</v>
      </c>
      <c r="H446" s="156"/>
    </row>
    <row r="447" spans="2:8" ht="15" thickBot="1" x14ac:dyDescent="0.35">
      <c r="B447" s="157"/>
      <c r="C447" s="158"/>
      <c r="D447" s="159"/>
      <c r="E447" s="160" t="s">
        <v>37</v>
      </c>
      <c r="F447" s="160" t="s">
        <v>36</v>
      </c>
      <c r="G447" s="160" t="s">
        <v>35</v>
      </c>
      <c r="H447" s="159"/>
    </row>
    <row r="448" spans="2:8" ht="18" customHeight="1" thickBot="1" x14ac:dyDescent="0.35">
      <c r="B448" s="21" t="s">
        <v>102</v>
      </c>
      <c r="C448" s="20" t="s">
        <v>101</v>
      </c>
      <c r="D448" s="20">
        <v>160</v>
      </c>
      <c r="E448" s="20">
        <v>8.9</v>
      </c>
      <c r="F448" s="20">
        <v>5.18</v>
      </c>
      <c r="G448" s="20">
        <v>46.99</v>
      </c>
      <c r="H448" s="20">
        <v>270.19</v>
      </c>
    </row>
    <row r="449" spans="2:8" ht="18" customHeight="1" thickBot="1" x14ac:dyDescent="0.35">
      <c r="B449" s="21" t="s">
        <v>100</v>
      </c>
      <c r="C449" s="20" t="s">
        <v>99</v>
      </c>
      <c r="D449" s="20">
        <v>15</v>
      </c>
      <c r="E449" s="20">
        <v>4.32</v>
      </c>
      <c r="F449" s="20">
        <v>4.2</v>
      </c>
      <c r="G449" s="20">
        <v>0.02</v>
      </c>
      <c r="H449" s="20">
        <v>55.14</v>
      </c>
    </row>
    <row r="450" spans="2:8" ht="18" customHeight="1" thickBot="1" x14ac:dyDescent="0.35">
      <c r="B450" s="21" t="s">
        <v>44</v>
      </c>
      <c r="C450" s="20" t="s">
        <v>98</v>
      </c>
      <c r="D450" s="46">
        <v>100</v>
      </c>
      <c r="E450" s="46">
        <v>0.4</v>
      </c>
      <c r="F450" s="46">
        <v>0.4</v>
      </c>
      <c r="G450" s="46">
        <v>13</v>
      </c>
      <c r="H450" s="46">
        <v>57.2</v>
      </c>
    </row>
    <row r="451" spans="2:8" ht="18" customHeight="1" thickBot="1" x14ac:dyDescent="0.35">
      <c r="B451" s="21" t="s">
        <v>97</v>
      </c>
      <c r="C451" s="20" t="s">
        <v>96</v>
      </c>
      <c r="D451" s="20">
        <v>200</v>
      </c>
      <c r="E451" s="20">
        <v>0</v>
      </c>
      <c r="F451" s="20">
        <v>0</v>
      </c>
      <c r="G451" s="20">
        <v>0</v>
      </c>
      <c r="H451" s="20">
        <v>0</v>
      </c>
    </row>
    <row r="452" spans="2:8" ht="18" customHeight="1" thickBot="1" x14ac:dyDescent="0.35">
      <c r="B452" s="161" t="s">
        <v>23</v>
      </c>
      <c r="C452" s="162"/>
      <c r="D452" s="163"/>
      <c r="E452" s="165">
        <f>SUM(E448:E451)</f>
        <v>13.620000000000001</v>
      </c>
      <c r="F452" s="165">
        <f>SUM(F448:F451)</f>
        <v>9.7799999999999994</v>
      </c>
      <c r="G452" s="165">
        <f>SUM(G448:G451)</f>
        <v>60.010000000000005</v>
      </c>
      <c r="H452" s="165">
        <f>SUM(H448:H451)</f>
        <v>382.53</v>
      </c>
    </row>
    <row r="453" spans="2:8" ht="15" thickBot="1" x14ac:dyDescent="0.35">
      <c r="B453" s="7" t="s">
        <v>40</v>
      </c>
    </row>
    <row r="454" spans="2:8" ht="15" thickBot="1" x14ac:dyDescent="0.35">
      <c r="B454" s="179"/>
      <c r="C454" s="180"/>
      <c r="D454" s="150" t="s">
        <v>39</v>
      </c>
      <c r="E454" s="151" t="s">
        <v>17</v>
      </c>
      <c r="F454" s="152"/>
      <c r="G454" s="153"/>
      <c r="H454" s="181" t="s">
        <v>16</v>
      </c>
    </row>
    <row r="455" spans="2:8" x14ac:dyDescent="0.3">
      <c r="B455" s="154" t="s">
        <v>20</v>
      </c>
      <c r="C455" s="155" t="s">
        <v>19</v>
      </c>
      <c r="D455" s="156"/>
      <c r="E455" s="155" t="s">
        <v>14</v>
      </c>
      <c r="F455" s="155" t="s">
        <v>13</v>
      </c>
      <c r="G455" s="155" t="s">
        <v>12</v>
      </c>
      <c r="H455" s="155" t="s">
        <v>38</v>
      </c>
    </row>
    <row r="456" spans="2:8" ht="15" thickBot="1" x14ac:dyDescent="0.35">
      <c r="B456" s="211"/>
      <c r="C456" s="206"/>
      <c r="D456" s="156"/>
      <c r="E456" s="155" t="s">
        <v>37</v>
      </c>
      <c r="F456" s="155" t="s">
        <v>36</v>
      </c>
      <c r="G456" s="155" t="s">
        <v>35</v>
      </c>
      <c r="H456" s="206"/>
    </row>
    <row r="457" spans="2:8" ht="16.95" customHeight="1" thickBot="1" x14ac:dyDescent="0.35">
      <c r="B457" s="99" t="s">
        <v>95</v>
      </c>
      <c r="C457" s="19" t="s">
        <v>94</v>
      </c>
      <c r="D457" s="13">
        <v>150</v>
      </c>
      <c r="E457" s="13">
        <v>4.68</v>
      </c>
      <c r="F457" s="13">
        <v>2.52</v>
      </c>
      <c r="G457" s="45">
        <v>13.97</v>
      </c>
      <c r="H457" s="44">
        <v>98</v>
      </c>
    </row>
    <row r="458" spans="2:8" ht="18" customHeight="1" thickBot="1" x14ac:dyDescent="0.35">
      <c r="B458" s="15" t="s">
        <v>32</v>
      </c>
      <c r="C458" s="3" t="s">
        <v>31</v>
      </c>
      <c r="D458" s="3">
        <v>5</v>
      </c>
      <c r="E458" s="3">
        <v>0.13</v>
      </c>
      <c r="F458" s="3">
        <v>1.5</v>
      </c>
      <c r="G458" s="3">
        <v>0.14000000000000001</v>
      </c>
      <c r="H458" s="3">
        <v>14.7</v>
      </c>
    </row>
    <row r="459" spans="2:8" ht="16.95" customHeight="1" thickBot="1" x14ac:dyDescent="0.35">
      <c r="B459" s="14" t="s">
        <v>9</v>
      </c>
      <c r="C459" s="13" t="s">
        <v>8</v>
      </c>
      <c r="D459" s="13">
        <v>20</v>
      </c>
      <c r="E459" s="13">
        <v>1.48</v>
      </c>
      <c r="F459" s="13">
        <v>0.32</v>
      </c>
      <c r="G459" s="13">
        <v>8.56</v>
      </c>
      <c r="H459" s="12">
        <v>43.04</v>
      </c>
    </row>
    <row r="460" spans="2:8" ht="16.95" customHeight="1" thickBot="1" x14ac:dyDescent="0.35">
      <c r="B460" s="98" t="s">
        <v>93</v>
      </c>
      <c r="C460" s="41" t="s">
        <v>92</v>
      </c>
      <c r="D460" s="8" t="s">
        <v>91</v>
      </c>
      <c r="E460" s="8">
        <v>17.282</v>
      </c>
      <c r="F460" s="8">
        <v>4.03</v>
      </c>
      <c r="G460" s="8">
        <v>4.7460000000000004</v>
      </c>
      <c r="H460" s="8">
        <v>124.785</v>
      </c>
    </row>
    <row r="461" spans="2:8" ht="16.95" customHeight="1" thickBot="1" x14ac:dyDescent="0.35">
      <c r="B461" s="43" t="s">
        <v>339</v>
      </c>
      <c r="C461" s="42" t="s">
        <v>90</v>
      </c>
      <c r="D461" s="41">
        <v>160</v>
      </c>
      <c r="E461" s="41">
        <v>5.28</v>
      </c>
      <c r="F461" s="41">
        <v>13.84</v>
      </c>
      <c r="G461" s="41">
        <v>31.99</v>
      </c>
      <c r="H461" s="40">
        <v>273.60000000000002</v>
      </c>
    </row>
    <row r="462" spans="2:8" ht="16.95" customHeight="1" thickBot="1" x14ac:dyDescent="0.35">
      <c r="B462" s="28" t="s">
        <v>89</v>
      </c>
      <c r="C462" s="17" t="s">
        <v>88</v>
      </c>
      <c r="D462" s="16">
        <v>50</v>
      </c>
      <c r="E462" s="18">
        <v>2.2440000000000002</v>
      </c>
      <c r="F462" s="18">
        <v>6.0880000000000001</v>
      </c>
      <c r="G462" s="18">
        <v>4.0819999999999999</v>
      </c>
      <c r="H462" s="27">
        <v>80.08</v>
      </c>
    </row>
    <row r="463" spans="2:8" ht="16.95" customHeight="1" thickBot="1" x14ac:dyDescent="0.35">
      <c r="B463" s="5" t="s">
        <v>87</v>
      </c>
      <c r="C463" s="3" t="s">
        <v>86</v>
      </c>
      <c r="D463" s="3">
        <v>110</v>
      </c>
      <c r="E463" s="3">
        <v>1.9</v>
      </c>
      <c r="F463" s="3">
        <v>3.27</v>
      </c>
      <c r="G463" s="3">
        <v>17.14</v>
      </c>
      <c r="H463" s="3">
        <v>105.62</v>
      </c>
    </row>
    <row r="464" spans="2:8" ht="16.95" customHeight="1" thickBot="1" x14ac:dyDescent="0.35">
      <c r="B464" s="39" t="s">
        <v>85</v>
      </c>
      <c r="C464" s="3" t="s">
        <v>84</v>
      </c>
      <c r="D464" s="3">
        <v>130</v>
      </c>
      <c r="E464" s="3">
        <v>1.94</v>
      </c>
      <c r="F464" s="3">
        <v>7.92</v>
      </c>
      <c r="G464" s="3">
        <v>11.62</v>
      </c>
      <c r="H464" s="3">
        <v>125.52</v>
      </c>
    </row>
    <row r="465" spans="2:8" ht="16.95" customHeight="1" thickBot="1" x14ac:dyDescent="0.35">
      <c r="B465" s="15" t="s">
        <v>7</v>
      </c>
      <c r="C465" s="3" t="s">
        <v>83</v>
      </c>
      <c r="D465" s="3">
        <v>90</v>
      </c>
      <c r="E465" s="3">
        <v>0.36</v>
      </c>
      <c r="F465" s="3">
        <v>0.36</v>
      </c>
      <c r="G465" s="3">
        <v>11.7</v>
      </c>
      <c r="H465" s="3">
        <v>51.48</v>
      </c>
    </row>
    <row r="466" spans="2:8" ht="16.95" customHeight="1" thickBot="1" x14ac:dyDescent="0.35">
      <c r="B466" s="5" t="s">
        <v>82</v>
      </c>
      <c r="C466" s="3" t="s">
        <v>24</v>
      </c>
      <c r="D466" s="3">
        <v>200</v>
      </c>
      <c r="E466" s="3">
        <v>0</v>
      </c>
      <c r="F466" s="3">
        <v>0</v>
      </c>
      <c r="G466" s="3">
        <v>1</v>
      </c>
      <c r="H466" s="3">
        <v>4</v>
      </c>
    </row>
    <row r="467" spans="2:8" ht="17.399999999999999" customHeight="1" thickBot="1" x14ac:dyDescent="0.35">
      <c r="B467" s="161" t="s">
        <v>59</v>
      </c>
      <c r="C467" s="162"/>
      <c r="D467" s="163"/>
      <c r="E467" s="164">
        <f>SUM(E457:E460,E463:E466)</f>
        <v>27.771999999999998</v>
      </c>
      <c r="F467" s="164">
        <f>SUM(F457:F460,F463:F466)</f>
        <v>19.920000000000002</v>
      </c>
      <c r="G467" s="164">
        <f>SUM(G457:G460,G463:G466)</f>
        <v>68.876000000000005</v>
      </c>
      <c r="H467" s="164">
        <f>SUM(H457:H460,H463:H466)</f>
        <v>567.14499999999998</v>
      </c>
    </row>
    <row r="468" spans="2:8" ht="18.600000000000001" customHeight="1" thickBot="1" x14ac:dyDescent="0.35">
      <c r="B468" s="175" t="s">
        <v>22</v>
      </c>
      <c r="C468" s="176"/>
      <c r="D468" s="177"/>
      <c r="E468" s="164">
        <f>SUM(E457:E459,E461,E462,E465,E466)</f>
        <v>14.173999999999999</v>
      </c>
      <c r="F468" s="164">
        <f>SUM(F457:F459,F461,F462,F465,F466)</f>
        <v>24.628</v>
      </c>
      <c r="G468" s="164">
        <f>SUM(G457:G459,G461,G462,G465,G466)</f>
        <v>71.441999999999993</v>
      </c>
      <c r="H468" s="164">
        <f>SUM(H457:H459,H461,H462,H465,H466)</f>
        <v>564.9</v>
      </c>
    </row>
    <row r="469" spans="2:8" ht="15" thickBot="1" x14ac:dyDescent="0.35">
      <c r="B469" s="7" t="s">
        <v>21</v>
      </c>
    </row>
    <row r="470" spans="2:8" ht="22.8" customHeight="1" thickBot="1" x14ac:dyDescent="0.35">
      <c r="B470" s="169" t="s">
        <v>20</v>
      </c>
      <c r="C470" s="150" t="s">
        <v>19</v>
      </c>
      <c r="D470" s="150" t="s">
        <v>39</v>
      </c>
      <c r="E470" s="151" t="s">
        <v>17</v>
      </c>
      <c r="F470" s="152"/>
      <c r="G470" s="153"/>
      <c r="H470" s="150" t="s">
        <v>16</v>
      </c>
    </row>
    <row r="471" spans="2:8" ht="15" thickBot="1" x14ac:dyDescent="0.35">
      <c r="B471" s="170"/>
      <c r="C471" s="159"/>
      <c r="D471" s="159"/>
      <c r="E471" s="160" t="s">
        <v>14</v>
      </c>
      <c r="F471" s="160" t="s">
        <v>13</v>
      </c>
      <c r="G471" s="160" t="s">
        <v>12</v>
      </c>
      <c r="H471" s="159"/>
    </row>
    <row r="472" spans="2:8" ht="18" customHeight="1" thickBot="1" x14ac:dyDescent="0.35">
      <c r="B472" s="28" t="s">
        <v>340</v>
      </c>
      <c r="C472" s="18" t="s">
        <v>81</v>
      </c>
      <c r="D472" s="18">
        <v>145</v>
      </c>
      <c r="E472" s="18">
        <v>18.738</v>
      </c>
      <c r="F472" s="18">
        <v>9.0790000000000006</v>
      </c>
      <c r="G472" s="18">
        <v>34.841000000000001</v>
      </c>
      <c r="H472" s="27">
        <v>296.02800000000002</v>
      </c>
    </row>
    <row r="473" spans="2:8" ht="18.600000000000001" customHeight="1" thickBot="1" x14ac:dyDescent="0.35">
      <c r="B473" s="14" t="s">
        <v>32</v>
      </c>
      <c r="C473" s="13" t="s">
        <v>55</v>
      </c>
      <c r="D473" s="13">
        <v>20</v>
      </c>
      <c r="E473" s="13">
        <v>0.38</v>
      </c>
      <c r="F473" s="25">
        <v>6</v>
      </c>
      <c r="G473" s="13">
        <v>0.62</v>
      </c>
      <c r="H473" s="12">
        <v>58.4</v>
      </c>
    </row>
    <row r="474" spans="2:8" ht="18.600000000000001" customHeight="1" thickBot="1" x14ac:dyDescent="0.35">
      <c r="B474" s="5" t="s">
        <v>46</v>
      </c>
      <c r="C474" s="18" t="s">
        <v>45</v>
      </c>
      <c r="D474" s="18">
        <v>30</v>
      </c>
      <c r="E474" s="18">
        <v>0.27</v>
      </c>
      <c r="F474" s="18">
        <v>0.12</v>
      </c>
      <c r="G474" s="18">
        <v>2.91</v>
      </c>
      <c r="H474" s="27">
        <v>13.8</v>
      </c>
    </row>
    <row r="475" spans="2:8" ht="15" thickBot="1" x14ac:dyDescent="0.35">
      <c r="B475" s="21" t="s">
        <v>80</v>
      </c>
      <c r="C475" s="20" t="s">
        <v>79</v>
      </c>
      <c r="D475" s="20">
        <v>200</v>
      </c>
      <c r="E475" s="20">
        <v>0</v>
      </c>
      <c r="F475" s="20">
        <v>0</v>
      </c>
      <c r="G475" s="20">
        <v>0</v>
      </c>
      <c r="H475" s="20">
        <v>0</v>
      </c>
    </row>
    <row r="476" spans="2:8" ht="16.2" customHeight="1" thickBot="1" x14ac:dyDescent="0.35">
      <c r="B476" s="161" t="s">
        <v>2</v>
      </c>
      <c r="C476" s="162"/>
      <c r="D476" s="163"/>
      <c r="E476" s="165">
        <f>SUM(E472:E475)</f>
        <v>19.387999999999998</v>
      </c>
      <c r="F476" s="165">
        <f>SUM(F472:F475)</f>
        <v>15.199</v>
      </c>
      <c r="G476" s="165">
        <f>SUM(G472:G475)</f>
        <v>38.370999999999995</v>
      </c>
      <c r="H476" s="165">
        <f>SUM(H472:H475)</f>
        <v>368.22800000000001</v>
      </c>
    </row>
    <row r="477" spans="2:8" ht="19.8" customHeight="1" thickBot="1" x14ac:dyDescent="0.35">
      <c r="B477" s="161" t="s">
        <v>1</v>
      </c>
      <c r="C477" s="162"/>
      <c r="D477" s="163"/>
      <c r="E477" s="165">
        <f>SUM(E452+E467+E476)</f>
        <v>60.779999999999994</v>
      </c>
      <c r="F477" s="165">
        <f>SUM(F452+F467+F476)</f>
        <v>44.899000000000001</v>
      </c>
      <c r="G477" s="165">
        <f>SUM(G452+G467+G476)</f>
        <v>167.25700000000001</v>
      </c>
      <c r="H477" s="165">
        <f>SUM(H452+H467+H476)</f>
        <v>1317.903</v>
      </c>
    </row>
    <row r="478" spans="2:8" ht="21.6" customHeight="1" thickBot="1" x14ac:dyDescent="0.35">
      <c r="B478" s="161" t="s">
        <v>0</v>
      </c>
      <c r="C478" s="162"/>
      <c r="D478" s="163"/>
      <c r="E478" s="165">
        <f>SUM(E452+E468+E476)</f>
        <v>47.182000000000002</v>
      </c>
      <c r="F478" s="165">
        <f>SUM(F452+F468+F476)</f>
        <v>49.606999999999999</v>
      </c>
      <c r="G478" s="165">
        <f>SUM(G452+G468+G476)</f>
        <v>169.82299999999998</v>
      </c>
      <c r="H478" s="165">
        <f>SUM(H452+H468+H476)</f>
        <v>1315.6579999999999</v>
      </c>
    </row>
    <row r="479" spans="2:8" ht="15" thickBot="1" x14ac:dyDescent="0.35"/>
    <row r="480" spans="2:8" ht="24" customHeight="1" thickBot="1" x14ac:dyDescent="0.35">
      <c r="B480" s="144" t="s">
        <v>52</v>
      </c>
      <c r="C480" s="145" t="s">
        <v>51</v>
      </c>
      <c r="D480" s="146"/>
      <c r="E480" s="147"/>
      <c r="F480" s="145" t="s">
        <v>78</v>
      </c>
      <c r="G480" s="146"/>
      <c r="H480" s="147"/>
    </row>
    <row r="481" spans="2:8" ht="15" thickBot="1" x14ac:dyDescent="0.35">
      <c r="B481" s="22" t="s">
        <v>49</v>
      </c>
    </row>
    <row r="482" spans="2:8" ht="15" thickBot="1" x14ac:dyDescent="0.35">
      <c r="B482" s="148"/>
      <c r="C482" s="149"/>
      <c r="D482" s="150" t="s">
        <v>39</v>
      </c>
      <c r="E482" s="151" t="s">
        <v>17</v>
      </c>
      <c r="F482" s="152"/>
      <c r="G482" s="153"/>
      <c r="H482" s="150" t="s">
        <v>48</v>
      </c>
    </row>
    <row r="483" spans="2:8" x14ac:dyDescent="0.3">
      <c r="B483" s="154" t="s">
        <v>20</v>
      </c>
      <c r="C483" s="155" t="s">
        <v>19</v>
      </c>
      <c r="D483" s="156"/>
      <c r="E483" s="155" t="s">
        <v>14</v>
      </c>
      <c r="F483" s="155" t="s">
        <v>13</v>
      </c>
      <c r="G483" s="155" t="s">
        <v>12</v>
      </c>
      <c r="H483" s="156"/>
    </row>
    <row r="484" spans="2:8" ht="15" thickBot="1" x14ac:dyDescent="0.35">
      <c r="B484" s="211"/>
      <c r="C484" s="206"/>
      <c r="D484" s="156"/>
      <c r="E484" s="155" t="s">
        <v>37</v>
      </c>
      <c r="F484" s="155" t="s">
        <v>36</v>
      </c>
      <c r="G484" s="155" t="s">
        <v>35</v>
      </c>
      <c r="H484" s="156"/>
    </row>
    <row r="485" spans="2:8" ht="16.95" customHeight="1" thickBot="1" x14ac:dyDescent="0.35">
      <c r="B485" s="33" t="s">
        <v>77</v>
      </c>
      <c r="C485" s="38" t="s">
        <v>76</v>
      </c>
      <c r="D485" s="38">
        <v>250</v>
      </c>
      <c r="E485" s="38">
        <v>9.77</v>
      </c>
      <c r="F485" s="38">
        <v>6.41</v>
      </c>
      <c r="G485" s="38">
        <v>46.04</v>
      </c>
      <c r="H485" s="37">
        <v>280.93</v>
      </c>
    </row>
    <row r="486" spans="2:8" ht="16.95" customHeight="1" thickBot="1" x14ac:dyDescent="0.35">
      <c r="B486" s="21" t="s">
        <v>44</v>
      </c>
      <c r="C486" s="20" t="s">
        <v>75</v>
      </c>
      <c r="D486" s="20">
        <v>120</v>
      </c>
      <c r="E486" s="20">
        <v>0.48</v>
      </c>
      <c r="F486" s="20">
        <v>0.48</v>
      </c>
      <c r="G486" s="20">
        <v>15.6</v>
      </c>
      <c r="H486" s="20">
        <v>68.64</v>
      </c>
    </row>
    <row r="487" spans="2:8" ht="16.95" customHeight="1" thickBot="1" x14ac:dyDescent="0.35">
      <c r="B487" s="21" t="s">
        <v>74</v>
      </c>
      <c r="C487" s="20" t="s">
        <v>73</v>
      </c>
      <c r="D487" s="20">
        <v>200</v>
      </c>
      <c r="E487" s="20">
        <v>0</v>
      </c>
      <c r="F487" s="20">
        <v>0</v>
      </c>
      <c r="G487" s="20">
        <v>0</v>
      </c>
      <c r="H487" s="20">
        <v>0</v>
      </c>
    </row>
    <row r="488" spans="2:8" ht="15" thickBot="1" x14ac:dyDescent="0.35">
      <c r="B488" s="161" t="s">
        <v>23</v>
      </c>
      <c r="C488" s="162"/>
      <c r="D488" s="163"/>
      <c r="E488" s="165">
        <f>SUM(E485:E486)</f>
        <v>10.25</v>
      </c>
      <c r="F488" s="165">
        <f>SUM(F485:F486)</f>
        <v>6.8900000000000006</v>
      </c>
      <c r="G488" s="165">
        <f>SUM(G485:G486)</f>
        <v>61.64</v>
      </c>
      <c r="H488" s="165">
        <f>SUM(H485:H486)</f>
        <v>349.57</v>
      </c>
    </row>
    <row r="489" spans="2:8" ht="15" thickBot="1" x14ac:dyDescent="0.35">
      <c r="B489" s="7" t="s">
        <v>40</v>
      </c>
    </row>
    <row r="490" spans="2:8" ht="20.399999999999999" customHeight="1" thickBot="1" x14ac:dyDescent="0.35">
      <c r="B490" s="179"/>
      <c r="C490" s="180"/>
      <c r="D490" s="150" t="s">
        <v>39</v>
      </c>
      <c r="E490" s="151" t="s">
        <v>17</v>
      </c>
      <c r="F490" s="152"/>
      <c r="G490" s="153"/>
      <c r="H490" s="181" t="s">
        <v>16</v>
      </c>
    </row>
    <row r="491" spans="2:8" x14ac:dyDescent="0.3">
      <c r="B491" s="154" t="s">
        <v>20</v>
      </c>
      <c r="C491" s="155" t="s">
        <v>19</v>
      </c>
      <c r="D491" s="156"/>
      <c r="E491" s="155" t="s">
        <v>14</v>
      </c>
      <c r="F491" s="155" t="s">
        <v>13</v>
      </c>
      <c r="G491" s="155" t="s">
        <v>12</v>
      </c>
      <c r="H491" s="155" t="s">
        <v>38</v>
      </c>
    </row>
    <row r="492" spans="2:8" ht="15" thickBot="1" x14ac:dyDescent="0.35">
      <c r="B492" s="157"/>
      <c r="C492" s="206"/>
      <c r="D492" s="156"/>
      <c r="E492" s="155" t="s">
        <v>37</v>
      </c>
      <c r="F492" s="155" t="s">
        <v>36</v>
      </c>
      <c r="G492" s="155" t="s">
        <v>35</v>
      </c>
      <c r="H492" s="206"/>
    </row>
    <row r="493" spans="2:8" ht="16.95" customHeight="1" thickBot="1" x14ac:dyDescent="0.35">
      <c r="B493" s="36" t="s">
        <v>72</v>
      </c>
      <c r="C493" s="35" t="s">
        <v>71</v>
      </c>
      <c r="D493" s="32">
        <v>150</v>
      </c>
      <c r="E493" s="32">
        <v>3.01</v>
      </c>
      <c r="F493" s="32">
        <v>4.95</v>
      </c>
      <c r="G493" s="32">
        <v>24.2</v>
      </c>
      <c r="H493" s="31">
        <v>153.41999999999999</v>
      </c>
    </row>
    <row r="494" spans="2:8" ht="18" customHeight="1" thickBot="1" x14ac:dyDescent="0.35">
      <c r="B494" s="34" t="s">
        <v>32</v>
      </c>
      <c r="C494" s="20" t="s">
        <v>31</v>
      </c>
      <c r="D494" s="20">
        <v>5</v>
      </c>
      <c r="E494" s="20">
        <v>0.13</v>
      </c>
      <c r="F494" s="20">
        <v>1.5</v>
      </c>
      <c r="G494" s="20">
        <v>0.14000000000000001</v>
      </c>
      <c r="H494" s="20">
        <v>14.7</v>
      </c>
    </row>
    <row r="495" spans="2:8" ht="16.95" customHeight="1" thickBot="1" x14ac:dyDescent="0.35">
      <c r="B495" s="33" t="s">
        <v>9</v>
      </c>
      <c r="C495" s="32" t="s">
        <v>8</v>
      </c>
      <c r="D495" s="32">
        <v>20</v>
      </c>
      <c r="E495" s="32">
        <v>1.48</v>
      </c>
      <c r="F495" s="32">
        <v>0.32</v>
      </c>
      <c r="G495" s="32">
        <v>8.56</v>
      </c>
      <c r="H495" s="31">
        <v>43.04</v>
      </c>
    </row>
    <row r="496" spans="2:8" ht="16.95" customHeight="1" thickBot="1" x14ac:dyDescent="0.35">
      <c r="B496" s="99" t="s">
        <v>341</v>
      </c>
      <c r="C496" s="19" t="s">
        <v>260</v>
      </c>
      <c r="D496" s="18" t="s">
        <v>342</v>
      </c>
      <c r="E496" s="18">
        <v>14.909000000000001</v>
      </c>
      <c r="F496" s="18">
        <v>4.9210000000000003</v>
      </c>
      <c r="G496" s="18">
        <v>9.3729999999999993</v>
      </c>
      <c r="H496" s="27">
        <v>141.422</v>
      </c>
    </row>
    <row r="497" spans="2:8" ht="16.95" customHeight="1" thickBot="1" x14ac:dyDescent="0.35">
      <c r="B497" s="5" t="s">
        <v>68</v>
      </c>
      <c r="C497" s="3" t="s">
        <v>67</v>
      </c>
      <c r="D497" s="3">
        <v>90</v>
      </c>
      <c r="E497" s="3">
        <v>2.048</v>
      </c>
      <c r="F497" s="3">
        <v>8.9489999999999998</v>
      </c>
      <c r="G497" s="3">
        <v>8.7230000000000008</v>
      </c>
      <c r="H497" s="3">
        <v>123.62</v>
      </c>
    </row>
    <row r="498" spans="2:8" ht="16.95" customHeight="1" thickBot="1" x14ac:dyDescent="0.35">
      <c r="B498" s="5" t="s">
        <v>66</v>
      </c>
      <c r="C498" s="3" t="s">
        <v>65</v>
      </c>
      <c r="D498" s="3">
        <v>60</v>
      </c>
      <c r="E498" s="3">
        <v>0.48</v>
      </c>
      <c r="F498" s="3">
        <v>0.12</v>
      </c>
      <c r="G498" s="3">
        <v>1.38</v>
      </c>
      <c r="H498" s="3">
        <v>8.52</v>
      </c>
    </row>
    <row r="499" spans="2:8" ht="16.95" customHeight="1" thickBot="1" x14ac:dyDescent="0.35">
      <c r="B499" s="30" t="s">
        <v>314</v>
      </c>
      <c r="C499" s="29" t="s">
        <v>64</v>
      </c>
      <c r="D499" s="13">
        <v>180</v>
      </c>
      <c r="E499" s="13">
        <v>20.7</v>
      </c>
      <c r="F499" s="12">
        <v>12.83</v>
      </c>
      <c r="G499" s="13">
        <v>31.28</v>
      </c>
      <c r="H499" s="12">
        <v>323.39</v>
      </c>
    </row>
    <row r="500" spans="2:8" ht="18" customHeight="1" thickBot="1" x14ac:dyDescent="0.35">
      <c r="B500" s="28" t="s">
        <v>63</v>
      </c>
      <c r="C500" s="18" t="s">
        <v>62</v>
      </c>
      <c r="D500" s="18">
        <v>30</v>
      </c>
      <c r="E500" s="18">
        <v>1.41</v>
      </c>
      <c r="F500" s="18">
        <v>0.75</v>
      </c>
      <c r="G500" s="18">
        <v>1.35</v>
      </c>
      <c r="H500" s="27">
        <v>17.79</v>
      </c>
    </row>
    <row r="501" spans="2:8" ht="16.95" customHeight="1" thickBot="1" x14ac:dyDescent="0.35">
      <c r="B501" s="5" t="s">
        <v>61</v>
      </c>
      <c r="C501" s="3" t="s">
        <v>45</v>
      </c>
      <c r="D501" s="3">
        <v>30</v>
      </c>
      <c r="E501" s="3">
        <v>0.27</v>
      </c>
      <c r="F501" s="3">
        <v>0.12</v>
      </c>
      <c r="G501" s="3">
        <v>2.91</v>
      </c>
      <c r="H501" s="3">
        <v>13.8</v>
      </c>
    </row>
    <row r="502" spans="2:8" ht="16.95" customHeight="1" thickBot="1" x14ac:dyDescent="0.35">
      <c r="B502" s="5" t="s">
        <v>60</v>
      </c>
      <c r="C502" s="3" t="s">
        <v>24</v>
      </c>
      <c r="D502" s="3">
        <v>200</v>
      </c>
      <c r="E502" s="3">
        <v>0</v>
      </c>
      <c r="F502" s="3">
        <v>0</v>
      </c>
      <c r="G502" s="3">
        <v>1.4</v>
      </c>
      <c r="H502" s="26">
        <v>6</v>
      </c>
    </row>
    <row r="503" spans="2:8" ht="19.8" customHeight="1" thickBot="1" x14ac:dyDescent="0.35">
      <c r="B503" s="161" t="s">
        <v>59</v>
      </c>
      <c r="C503" s="162"/>
      <c r="D503" s="163"/>
      <c r="E503" s="164">
        <f>SUM(E493:E498,E502)</f>
        <v>22.056999999999999</v>
      </c>
      <c r="F503" s="164">
        <f>SUM(F493:F498,F502)</f>
        <v>20.76</v>
      </c>
      <c r="G503" s="164">
        <f>SUM(G493:G498,G502)</f>
        <v>53.775999999999996</v>
      </c>
      <c r="H503" s="164">
        <f>SUM(H493:H498,H502)</f>
        <v>490.72199999999998</v>
      </c>
    </row>
    <row r="504" spans="2:8" ht="20.399999999999999" customHeight="1" thickBot="1" x14ac:dyDescent="0.35">
      <c r="B504" s="175" t="s">
        <v>22</v>
      </c>
      <c r="C504" s="176"/>
      <c r="D504" s="177"/>
      <c r="E504" s="165">
        <f>SUM(E493:E495,E499:E502)</f>
        <v>27</v>
      </c>
      <c r="F504" s="165">
        <f>SUM(F493:F495,F499:F502)</f>
        <v>20.470000000000002</v>
      </c>
      <c r="G504" s="165">
        <f>SUM(G493:G495,G499:G502)</f>
        <v>69.84</v>
      </c>
      <c r="H504" s="165">
        <f>SUM(H493:H495,H499:H502)</f>
        <v>572.13999999999987</v>
      </c>
    </row>
    <row r="505" spans="2:8" ht="15" thickBot="1" x14ac:dyDescent="0.35">
      <c r="B505" s="7" t="s">
        <v>21</v>
      </c>
    </row>
    <row r="506" spans="2:8" ht="22.8" customHeight="1" thickBot="1" x14ac:dyDescent="0.35">
      <c r="B506" s="169" t="s">
        <v>20</v>
      </c>
      <c r="C506" s="150" t="s">
        <v>19</v>
      </c>
      <c r="D506" s="150" t="s">
        <v>39</v>
      </c>
      <c r="E506" s="151" t="s">
        <v>17</v>
      </c>
      <c r="F506" s="152"/>
      <c r="G506" s="153"/>
      <c r="H506" s="150" t="s">
        <v>16</v>
      </c>
    </row>
    <row r="507" spans="2:8" ht="15" thickBot="1" x14ac:dyDescent="0.35">
      <c r="B507" s="170"/>
      <c r="C507" s="159"/>
      <c r="D507" s="159"/>
      <c r="E507" s="160" t="s">
        <v>14</v>
      </c>
      <c r="F507" s="160" t="s">
        <v>13</v>
      </c>
      <c r="G507" s="160" t="s">
        <v>12</v>
      </c>
      <c r="H507" s="159"/>
    </row>
    <row r="508" spans="2:8" ht="16.95" customHeight="1" thickBot="1" x14ac:dyDescent="0.35">
      <c r="B508" s="5" t="s">
        <v>58</v>
      </c>
      <c r="C508" s="3" t="s">
        <v>57</v>
      </c>
      <c r="D508" s="8" t="s">
        <v>56</v>
      </c>
      <c r="E508" s="3">
        <v>17.190000000000001</v>
      </c>
      <c r="F508" s="3">
        <v>20.48</v>
      </c>
      <c r="G508" s="3">
        <v>24.44</v>
      </c>
      <c r="H508" s="3">
        <v>353.87</v>
      </c>
    </row>
    <row r="509" spans="2:8" ht="18" customHeight="1" thickBot="1" x14ac:dyDescent="0.35">
      <c r="B509" s="14" t="s">
        <v>32</v>
      </c>
      <c r="C509" s="13" t="s">
        <v>55</v>
      </c>
      <c r="D509" s="13">
        <v>20</v>
      </c>
      <c r="E509" s="13">
        <v>0.38</v>
      </c>
      <c r="F509" s="25">
        <v>6</v>
      </c>
      <c r="G509" s="13">
        <v>0.62</v>
      </c>
      <c r="H509" s="12">
        <v>58.4</v>
      </c>
    </row>
    <row r="510" spans="2:8" ht="16.95" customHeight="1" thickBot="1" x14ac:dyDescent="0.35">
      <c r="B510" s="21" t="s">
        <v>54</v>
      </c>
      <c r="C510" s="20" t="s">
        <v>53</v>
      </c>
      <c r="D510" s="20">
        <v>200</v>
      </c>
      <c r="E510" s="20">
        <v>0</v>
      </c>
      <c r="F510" s="20">
        <v>0</v>
      </c>
      <c r="G510" s="20">
        <v>0</v>
      </c>
      <c r="H510" s="20">
        <v>0</v>
      </c>
    </row>
    <row r="511" spans="2:8" ht="18.600000000000001" customHeight="1" thickBot="1" x14ac:dyDescent="0.35">
      <c r="B511" s="161" t="s">
        <v>2</v>
      </c>
      <c r="C511" s="162"/>
      <c r="D511" s="163"/>
      <c r="E511" s="165">
        <f>SUM(E508:E510)</f>
        <v>17.57</v>
      </c>
      <c r="F511" s="165">
        <f>SUM(F508:F510)</f>
        <v>26.48</v>
      </c>
      <c r="G511" s="165">
        <f>SUM(G508:G510)</f>
        <v>25.060000000000002</v>
      </c>
      <c r="H511" s="165">
        <f>SUM(H508:H510)</f>
        <v>412.27</v>
      </c>
    </row>
    <row r="512" spans="2:8" ht="21.6" customHeight="1" thickBot="1" x14ac:dyDescent="0.35">
      <c r="B512" s="161" t="s">
        <v>1</v>
      </c>
      <c r="C512" s="162"/>
      <c r="D512" s="163"/>
      <c r="E512" s="164">
        <f>SUM(E488+E503+E511)</f>
        <v>49.877000000000002</v>
      </c>
      <c r="F512" s="164">
        <f>SUM(F488+F503+F511)</f>
        <v>54.13</v>
      </c>
      <c r="G512" s="164">
        <f>SUM(G488+G503+G511)</f>
        <v>140.476</v>
      </c>
      <c r="H512" s="164">
        <f>SUM(H488+H503+H511)</f>
        <v>1252.5619999999999</v>
      </c>
    </row>
    <row r="513" spans="2:9" ht="21" customHeight="1" thickBot="1" x14ac:dyDescent="0.35">
      <c r="B513" s="161" t="s">
        <v>0</v>
      </c>
      <c r="C513" s="162"/>
      <c r="D513" s="163"/>
      <c r="E513" s="164">
        <f>SUM(E488+E504+E511)</f>
        <v>54.82</v>
      </c>
      <c r="F513" s="164">
        <f>SUM(F488+F504+F511)</f>
        <v>53.84</v>
      </c>
      <c r="G513" s="164">
        <f>SUM(G488+G504+G511)</f>
        <v>156.54000000000002</v>
      </c>
      <c r="H513" s="164">
        <f>SUM(H488+H504+H511)</f>
        <v>1333.9799999999998</v>
      </c>
    </row>
    <row r="514" spans="2:9" s="11" customFormat="1" ht="9.6" customHeight="1" thickBot="1" x14ac:dyDescent="0.35">
      <c r="B514" s="24"/>
      <c r="C514" s="24"/>
      <c r="D514" s="24"/>
      <c r="E514" s="23"/>
      <c r="F514" s="23"/>
      <c r="G514" s="23"/>
      <c r="H514" s="23"/>
    </row>
    <row r="515" spans="2:9" ht="24" customHeight="1" thickBot="1" x14ac:dyDescent="0.35">
      <c r="B515" s="144" t="s">
        <v>52</v>
      </c>
      <c r="C515" s="145" t="s">
        <v>51</v>
      </c>
      <c r="D515" s="146"/>
      <c r="E515" s="147"/>
      <c r="F515" s="145" t="s">
        <v>50</v>
      </c>
      <c r="G515" s="146"/>
      <c r="H515" s="147"/>
    </row>
    <row r="516" spans="2:9" ht="15" thickBot="1" x14ac:dyDescent="0.35">
      <c r="B516" s="22" t="s">
        <v>49</v>
      </c>
    </row>
    <row r="517" spans="2:9" ht="15" thickBot="1" x14ac:dyDescent="0.35">
      <c r="B517" s="148"/>
      <c r="C517" s="149"/>
      <c r="D517" s="150" t="s">
        <v>39</v>
      </c>
      <c r="E517" s="151" t="s">
        <v>17</v>
      </c>
      <c r="F517" s="152"/>
      <c r="G517" s="153"/>
      <c r="H517" s="150" t="s">
        <v>48</v>
      </c>
    </row>
    <row r="518" spans="2:9" x14ac:dyDescent="0.3">
      <c r="B518" s="154" t="s">
        <v>20</v>
      </c>
      <c r="C518" s="155" t="s">
        <v>19</v>
      </c>
      <c r="D518" s="156"/>
      <c r="E518" s="155" t="s">
        <v>14</v>
      </c>
      <c r="F518" s="155" t="s">
        <v>13</v>
      </c>
      <c r="G518" s="155" t="s">
        <v>12</v>
      </c>
      <c r="H518" s="156"/>
    </row>
    <row r="519" spans="2:9" ht="15" thickBot="1" x14ac:dyDescent="0.35">
      <c r="B519" s="157"/>
      <c r="C519" s="158"/>
      <c r="D519" s="159"/>
      <c r="E519" s="160" t="s">
        <v>37</v>
      </c>
      <c r="F519" s="160" t="s">
        <v>36</v>
      </c>
      <c r="G519" s="160" t="s">
        <v>35</v>
      </c>
      <c r="H519" s="159"/>
    </row>
    <row r="520" spans="2:9" ht="16.95" customHeight="1" thickBot="1" x14ac:dyDescent="0.35">
      <c r="B520" s="54" t="s">
        <v>315</v>
      </c>
      <c r="C520" s="20" t="s">
        <v>47</v>
      </c>
      <c r="D520" s="20">
        <v>250</v>
      </c>
      <c r="E520" s="20">
        <v>8.06</v>
      </c>
      <c r="F520" s="20">
        <v>5.99</v>
      </c>
      <c r="G520" s="20">
        <v>41.79</v>
      </c>
      <c r="H520" s="20">
        <v>253.34</v>
      </c>
    </row>
    <row r="521" spans="2:9" ht="16.95" customHeight="1" thickBot="1" x14ac:dyDescent="0.35">
      <c r="B521" s="5" t="s">
        <v>46</v>
      </c>
      <c r="C521" s="3" t="s">
        <v>45</v>
      </c>
      <c r="D521" s="3">
        <v>30</v>
      </c>
      <c r="E521" s="3">
        <v>0.27</v>
      </c>
      <c r="F521" s="3">
        <v>0.12</v>
      </c>
      <c r="G521" s="3">
        <v>2.91</v>
      </c>
      <c r="H521" s="3">
        <v>13.8</v>
      </c>
    </row>
    <row r="522" spans="2:9" ht="16.95" customHeight="1" thickBot="1" x14ac:dyDescent="0.35">
      <c r="B522" s="21" t="s">
        <v>44</v>
      </c>
      <c r="C522" s="20" t="s">
        <v>43</v>
      </c>
      <c r="D522" s="20">
        <v>130</v>
      </c>
      <c r="E522" s="20">
        <v>0.52</v>
      </c>
      <c r="F522" s="20">
        <v>0.52</v>
      </c>
      <c r="G522" s="20">
        <v>16.899999999999999</v>
      </c>
      <c r="H522" s="20">
        <v>74.36</v>
      </c>
    </row>
    <row r="523" spans="2:9" ht="16.95" customHeight="1" thickBot="1" x14ac:dyDescent="0.35">
      <c r="B523" s="21" t="s">
        <v>42</v>
      </c>
      <c r="C523" s="20" t="s">
        <v>41</v>
      </c>
      <c r="D523" s="20">
        <v>200</v>
      </c>
      <c r="E523" s="20">
        <v>0</v>
      </c>
      <c r="F523" s="20">
        <v>0</v>
      </c>
      <c r="G523" s="20">
        <v>0</v>
      </c>
      <c r="H523" s="20">
        <v>0</v>
      </c>
    </row>
    <row r="524" spans="2:9" ht="16.95" customHeight="1" thickBot="1" x14ac:dyDescent="0.35">
      <c r="B524" s="161" t="s">
        <v>23</v>
      </c>
      <c r="C524" s="162"/>
      <c r="D524" s="163"/>
      <c r="E524" s="165">
        <f>SUM(E520:E523)</f>
        <v>8.85</v>
      </c>
      <c r="F524" s="165">
        <f>SUM(F520:F523)</f>
        <v>6.6300000000000008</v>
      </c>
      <c r="G524" s="165">
        <f>SUM(G520:G523)</f>
        <v>61.6</v>
      </c>
      <c r="H524" s="165">
        <f>SUM(H520:H523)</f>
        <v>341.5</v>
      </c>
    </row>
    <row r="525" spans="2:9" ht="15" thickBot="1" x14ac:dyDescent="0.35">
      <c r="B525" s="7" t="s">
        <v>40</v>
      </c>
    </row>
    <row r="526" spans="2:9" ht="24" customHeight="1" thickBot="1" x14ac:dyDescent="0.35">
      <c r="B526" s="179"/>
      <c r="C526" s="180"/>
      <c r="D526" s="150" t="s">
        <v>39</v>
      </c>
      <c r="E526" s="151" t="s">
        <v>17</v>
      </c>
      <c r="F526" s="152"/>
      <c r="G526" s="153"/>
      <c r="H526" s="181" t="s">
        <v>16</v>
      </c>
    </row>
    <row r="527" spans="2:9" x14ac:dyDescent="0.3">
      <c r="B527" s="154" t="s">
        <v>20</v>
      </c>
      <c r="C527" s="155" t="s">
        <v>19</v>
      </c>
      <c r="D527" s="156"/>
      <c r="E527" s="155" t="s">
        <v>14</v>
      </c>
      <c r="F527" s="155" t="s">
        <v>13</v>
      </c>
      <c r="G527" s="155" t="s">
        <v>12</v>
      </c>
      <c r="H527" s="155" t="s">
        <v>38</v>
      </c>
      <c r="I527" s="11"/>
    </row>
    <row r="528" spans="2:9" ht="15" thickBot="1" x14ac:dyDescent="0.35">
      <c r="B528" s="211"/>
      <c r="C528" s="206"/>
      <c r="D528" s="156"/>
      <c r="E528" s="155" t="s">
        <v>37</v>
      </c>
      <c r="F528" s="155" t="s">
        <v>36</v>
      </c>
      <c r="G528" s="155" t="s">
        <v>35</v>
      </c>
      <c r="H528" s="206"/>
      <c r="I528" s="11"/>
    </row>
    <row r="529" spans="2:9" ht="18" customHeight="1" thickBot="1" x14ac:dyDescent="0.35">
      <c r="B529" s="99" t="s">
        <v>34</v>
      </c>
      <c r="C529" s="19" t="s">
        <v>33</v>
      </c>
      <c r="D529" s="18">
        <v>150</v>
      </c>
      <c r="E529" s="18">
        <v>1.075</v>
      </c>
      <c r="F529" s="18">
        <v>1.716</v>
      </c>
      <c r="G529" s="17">
        <v>9.048</v>
      </c>
      <c r="H529" s="16">
        <v>55.933</v>
      </c>
      <c r="I529" s="11"/>
    </row>
    <row r="530" spans="2:9" ht="18" customHeight="1" thickBot="1" x14ac:dyDescent="0.35">
      <c r="B530" s="15" t="s">
        <v>32</v>
      </c>
      <c r="C530" s="3" t="s">
        <v>31</v>
      </c>
      <c r="D530" s="3">
        <v>5</v>
      </c>
      <c r="E530" s="3">
        <v>0.13</v>
      </c>
      <c r="F530" s="3">
        <v>1.5</v>
      </c>
      <c r="G530" s="3">
        <v>0.14000000000000001</v>
      </c>
      <c r="H530" s="3">
        <v>14.7</v>
      </c>
    </row>
    <row r="531" spans="2:9" ht="18" customHeight="1" thickBot="1" x14ac:dyDescent="0.35">
      <c r="B531" s="14" t="s">
        <v>9</v>
      </c>
      <c r="C531" s="13" t="s">
        <v>8</v>
      </c>
      <c r="D531" s="13">
        <v>20</v>
      </c>
      <c r="E531" s="13">
        <v>1.48</v>
      </c>
      <c r="F531" s="13">
        <v>0.32</v>
      </c>
      <c r="G531" s="13">
        <v>8.56</v>
      </c>
      <c r="H531" s="12">
        <v>43.04</v>
      </c>
      <c r="I531" s="11"/>
    </row>
    <row r="532" spans="2:9" ht="18" customHeight="1" thickBot="1" x14ac:dyDescent="0.35">
      <c r="B532" s="28" t="s">
        <v>318</v>
      </c>
      <c r="C532" s="10" t="s">
        <v>30</v>
      </c>
      <c r="D532" s="10">
        <v>70</v>
      </c>
      <c r="E532" s="10">
        <v>22.08</v>
      </c>
      <c r="F532" s="10">
        <v>5.3</v>
      </c>
      <c r="G532" s="10">
        <v>7.46</v>
      </c>
      <c r="H532" s="9">
        <v>165.85</v>
      </c>
    </row>
    <row r="533" spans="2:9" ht="18" customHeight="1" thickBot="1" x14ac:dyDescent="0.35">
      <c r="B533" s="48" t="s">
        <v>317</v>
      </c>
      <c r="C533" s="8" t="s">
        <v>29</v>
      </c>
      <c r="D533" s="8" t="s">
        <v>347</v>
      </c>
      <c r="E533" s="8">
        <v>13.887</v>
      </c>
      <c r="F533" s="8">
        <v>3.8730000000000002</v>
      </c>
      <c r="G533" s="8">
        <v>33.738</v>
      </c>
      <c r="H533" s="8">
        <v>225.352</v>
      </c>
    </row>
    <row r="534" spans="2:9" ht="18" customHeight="1" thickBot="1" x14ac:dyDescent="0.35">
      <c r="B534" s="48" t="s">
        <v>304</v>
      </c>
      <c r="C534" s="3" t="s">
        <v>28</v>
      </c>
      <c r="D534" s="3">
        <v>100</v>
      </c>
      <c r="E534" s="3">
        <v>4.6219999999999999</v>
      </c>
      <c r="F534" s="3">
        <v>1.9830000000000001</v>
      </c>
      <c r="G534" s="3">
        <v>24.556999999999999</v>
      </c>
      <c r="H534" s="3">
        <v>134.565</v>
      </c>
    </row>
    <row r="535" spans="2:9" ht="18" customHeight="1" thickBot="1" x14ac:dyDescent="0.35">
      <c r="B535" s="5" t="s">
        <v>27</v>
      </c>
      <c r="C535" s="3" t="s">
        <v>26</v>
      </c>
      <c r="D535" s="3">
        <v>110</v>
      </c>
      <c r="E535" s="3">
        <v>1.31</v>
      </c>
      <c r="F535" s="3">
        <v>5.76</v>
      </c>
      <c r="G535" s="3">
        <v>4.12</v>
      </c>
      <c r="H535" s="3">
        <v>73.540000000000006</v>
      </c>
    </row>
    <row r="536" spans="2:9" ht="18" customHeight="1" thickBot="1" x14ac:dyDescent="0.35">
      <c r="B536" s="5" t="s">
        <v>7</v>
      </c>
      <c r="C536" s="3" t="s">
        <v>6</v>
      </c>
      <c r="D536" s="3">
        <v>80</v>
      </c>
      <c r="E536" s="3">
        <v>0.32</v>
      </c>
      <c r="F536" s="3">
        <v>0.32</v>
      </c>
      <c r="G536" s="3">
        <v>10.4</v>
      </c>
      <c r="H536" s="3">
        <v>45.76</v>
      </c>
    </row>
    <row r="537" spans="2:9" ht="18" customHeight="1" thickBot="1" x14ac:dyDescent="0.35">
      <c r="B537" s="5" t="s">
        <v>25</v>
      </c>
      <c r="C537" s="3" t="s">
        <v>24</v>
      </c>
      <c r="D537" s="3">
        <v>200</v>
      </c>
      <c r="E537" s="3">
        <v>0</v>
      </c>
      <c r="F537" s="3">
        <v>0</v>
      </c>
      <c r="G537" s="3">
        <v>1.8</v>
      </c>
      <c r="H537" s="3">
        <v>8</v>
      </c>
    </row>
    <row r="538" spans="2:9" ht="18.600000000000001" customHeight="1" thickBot="1" x14ac:dyDescent="0.35">
      <c r="B538" s="161" t="s">
        <v>23</v>
      </c>
      <c r="C538" s="162"/>
      <c r="D538" s="163"/>
      <c r="E538" s="165">
        <f>SUM(E529:E532,E534:E537)</f>
        <v>31.016999999999996</v>
      </c>
      <c r="F538" s="165">
        <f>SUM(F529:F532,F534:F537)</f>
        <v>16.899000000000001</v>
      </c>
      <c r="G538" s="165">
        <f>SUM(G529:G532,G534:G537)</f>
        <v>66.084999999999994</v>
      </c>
      <c r="H538" s="165">
        <f>SUM(H529:H532,H534:H537)</f>
        <v>541.38800000000003</v>
      </c>
    </row>
    <row r="539" spans="2:9" ht="20.399999999999999" customHeight="1" thickBot="1" x14ac:dyDescent="0.35">
      <c r="B539" s="175" t="s">
        <v>22</v>
      </c>
      <c r="C539" s="176"/>
      <c r="D539" s="177"/>
      <c r="E539" s="165">
        <f>SUM(E529:E531,E533,E535:E537)</f>
        <v>18.201999999999998</v>
      </c>
      <c r="F539" s="165">
        <f>SUM(F529:F531,F533,F535:F537)</f>
        <v>13.489000000000001</v>
      </c>
      <c r="G539" s="165">
        <f>SUM(G529:G531,G533,G535:G537)</f>
        <v>67.805999999999997</v>
      </c>
      <c r="H539" s="165">
        <f>SUM(H529:H531,H533,H535:H537)</f>
        <v>466.32499999999999</v>
      </c>
    </row>
    <row r="540" spans="2:9" ht="15" thickBot="1" x14ac:dyDescent="0.35">
      <c r="B540" s="7" t="s">
        <v>21</v>
      </c>
    </row>
    <row r="541" spans="2:9" ht="22.8" customHeight="1" thickBot="1" x14ac:dyDescent="0.35">
      <c r="B541" s="169" t="s">
        <v>20</v>
      </c>
      <c r="C541" s="150" t="s">
        <v>19</v>
      </c>
      <c r="D541" s="181" t="s">
        <v>18</v>
      </c>
      <c r="E541" s="151" t="s">
        <v>17</v>
      </c>
      <c r="F541" s="152"/>
      <c r="G541" s="153"/>
      <c r="H541" s="150" t="s">
        <v>16</v>
      </c>
    </row>
    <row r="542" spans="2:9" ht="15" thickBot="1" x14ac:dyDescent="0.35">
      <c r="B542" s="170"/>
      <c r="C542" s="159"/>
      <c r="D542" s="160" t="s">
        <v>15</v>
      </c>
      <c r="E542" s="160" t="s">
        <v>14</v>
      </c>
      <c r="F542" s="160" t="s">
        <v>13</v>
      </c>
      <c r="G542" s="160" t="s">
        <v>12</v>
      </c>
      <c r="H542" s="159"/>
    </row>
    <row r="543" spans="2:9" ht="15" thickBot="1" x14ac:dyDescent="0.35">
      <c r="B543" s="5" t="s">
        <v>11</v>
      </c>
      <c r="C543" s="3" t="s">
        <v>10</v>
      </c>
      <c r="D543" s="3">
        <v>110</v>
      </c>
      <c r="E543" s="3">
        <v>9.41</v>
      </c>
      <c r="F543" s="3">
        <v>8.48</v>
      </c>
      <c r="G543" s="3">
        <v>2.86</v>
      </c>
      <c r="H543" s="3">
        <v>125.38</v>
      </c>
    </row>
    <row r="544" spans="2:9" ht="15" thickBot="1" x14ac:dyDescent="0.35">
      <c r="B544" s="5" t="s">
        <v>9</v>
      </c>
      <c r="C544" s="3" t="s">
        <v>8</v>
      </c>
      <c r="D544" s="3">
        <v>20</v>
      </c>
      <c r="E544" s="3">
        <v>1.48</v>
      </c>
      <c r="F544" s="3">
        <v>0.32</v>
      </c>
      <c r="G544" s="3">
        <v>8.56</v>
      </c>
      <c r="H544" s="3">
        <v>43.04</v>
      </c>
    </row>
    <row r="545" spans="2:8" ht="15" thickBot="1" x14ac:dyDescent="0.35">
      <c r="B545" s="5" t="s">
        <v>7</v>
      </c>
      <c r="C545" s="3" t="s">
        <v>6</v>
      </c>
      <c r="D545" s="3">
        <v>80</v>
      </c>
      <c r="E545" s="3">
        <v>0.32</v>
      </c>
      <c r="F545" s="3">
        <v>0.32</v>
      </c>
      <c r="G545" s="3">
        <v>10.4</v>
      </c>
      <c r="H545" s="3">
        <v>45.76</v>
      </c>
    </row>
    <row r="546" spans="2:8" ht="15" thickBot="1" x14ac:dyDescent="0.35">
      <c r="B546" s="5" t="s">
        <v>5</v>
      </c>
      <c r="C546" s="3" t="s">
        <v>458</v>
      </c>
      <c r="D546" s="3">
        <v>100</v>
      </c>
      <c r="E546" s="3">
        <v>1.9470000000000001</v>
      </c>
      <c r="F546" s="6">
        <v>3.5550000000000002</v>
      </c>
      <c r="G546" s="3">
        <v>19.545000000000002</v>
      </c>
      <c r="H546" s="3">
        <v>117.95699999999999</v>
      </c>
    </row>
    <row r="547" spans="2:8" ht="15" thickBot="1" x14ac:dyDescent="0.35">
      <c r="B547" s="5" t="s">
        <v>4</v>
      </c>
      <c r="C547" s="3" t="s">
        <v>3</v>
      </c>
      <c r="D547" s="3">
        <v>200</v>
      </c>
      <c r="E547" s="3">
        <v>0</v>
      </c>
      <c r="F547" s="4">
        <v>0</v>
      </c>
      <c r="G547" s="3">
        <v>0</v>
      </c>
      <c r="H547" s="3">
        <v>0</v>
      </c>
    </row>
    <row r="548" spans="2:8" ht="15" thickBot="1" x14ac:dyDescent="0.35">
      <c r="B548" s="161" t="s">
        <v>2</v>
      </c>
      <c r="C548" s="162"/>
      <c r="D548" s="163"/>
      <c r="E548" s="165">
        <f>SUM(E543:E547)</f>
        <v>13.157</v>
      </c>
      <c r="F548" s="165">
        <f>SUM(F543:F547)</f>
        <v>12.675000000000001</v>
      </c>
      <c r="G548" s="165">
        <f>SUM(G543:G547)</f>
        <v>41.365000000000002</v>
      </c>
      <c r="H548" s="165">
        <f>SUM(H543:H547)</f>
        <v>332.13699999999994</v>
      </c>
    </row>
    <row r="549" spans="2:8" ht="19.2" customHeight="1" thickBot="1" x14ac:dyDescent="0.35">
      <c r="B549" s="161" t="s">
        <v>1</v>
      </c>
      <c r="C549" s="162"/>
      <c r="D549" s="163"/>
      <c r="E549" s="165">
        <f>SUM(E524+E538+E548)</f>
        <v>53.024000000000001</v>
      </c>
      <c r="F549" s="165">
        <f>SUM(F524+F538+F548)</f>
        <v>36.204000000000008</v>
      </c>
      <c r="G549" s="165">
        <f>SUM(G524+G538+G548)</f>
        <v>169.05</v>
      </c>
      <c r="H549" s="165">
        <f>SUM(H524+H538+H548)</f>
        <v>1215.0250000000001</v>
      </c>
    </row>
    <row r="550" spans="2:8" ht="18.600000000000001" customHeight="1" thickBot="1" x14ac:dyDescent="0.35">
      <c r="B550" s="161" t="s">
        <v>0</v>
      </c>
      <c r="C550" s="162"/>
      <c r="D550" s="163"/>
      <c r="E550" s="165">
        <f>SUM(E524+E539+E548)</f>
        <v>40.209000000000003</v>
      </c>
      <c r="F550" s="165">
        <f>SUM(F524+F539+F548)</f>
        <v>32.793999999999997</v>
      </c>
      <c r="G550" s="165">
        <f>SUM(G524+G539+G548)</f>
        <v>170.77100000000002</v>
      </c>
      <c r="H550" s="165">
        <f>SUM(H524+H539+H548)</f>
        <v>1139.962</v>
      </c>
    </row>
    <row r="551" spans="2:8" x14ac:dyDescent="0.3">
      <c r="B551" s="2"/>
    </row>
  </sheetData>
  <mergeCells count="262">
    <mergeCell ref="C1:E1"/>
    <mergeCell ref="F1:H1"/>
    <mergeCell ref="D3:D5"/>
    <mergeCell ref="E3:G3"/>
    <mergeCell ref="H3:H5"/>
    <mergeCell ref="B10:D10"/>
    <mergeCell ref="C11:H11"/>
    <mergeCell ref="D12:D14"/>
    <mergeCell ref="E12:G12"/>
    <mergeCell ref="H12:H14"/>
    <mergeCell ref="B23:D23"/>
    <mergeCell ref="B24:D24"/>
    <mergeCell ref="B26:B27"/>
    <mergeCell ref="C26:C27"/>
    <mergeCell ref="D26:D27"/>
    <mergeCell ref="E26:G26"/>
    <mergeCell ref="H26:H27"/>
    <mergeCell ref="B34:D34"/>
    <mergeCell ref="B35:D35"/>
    <mergeCell ref="B36:D36"/>
    <mergeCell ref="C38:E38"/>
    <mergeCell ref="F38:H38"/>
    <mergeCell ref="E40:G40"/>
    <mergeCell ref="H40:H42"/>
    <mergeCell ref="B47:D47"/>
    <mergeCell ref="E49:G49"/>
    <mergeCell ref="B62:D62"/>
    <mergeCell ref="B63:D63"/>
    <mergeCell ref="B65:B66"/>
    <mergeCell ref="C65:C66"/>
    <mergeCell ref="D65:D66"/>
    <mergeCell ref="E65:G65"/>
    <mergeCell ref="B71:D71"/>
    <mergeCell ref="B72:D72"/>
    <mergeCell ref="B73:D73"/>
    <mergeCell ref="C75:E75"/>
    <mergeCell ref="F75:H75"/>
    <mergeCell ref="D77:D79"/>
    <mergeCell ref="E77:G77"/>
    <mergeCell ref="H77:H79"/>
    <mergeCell ref="B84:D84"/>
    <mergeCell ref="D86:D88"/>
    <mergeCell ref="E86:G86"/>
    <mergeCell ref="B98:D98"/>
    <mergeCell ref="B99:D99"/>
    <mergeCell ref="B101:B102"/>
    <mergeCell ref="C101:C102"/>
    <mergeCell ref="D101:D102"/>
    <mergeCell ref="E101:G101"/>
    <mergeCell ref="H101:H102"/>
    <mergeCell ref="B107:D107"/>
    <mergeCell ref="B108:D108"/>
    <mergeCell ref="B109:D109"/>
    <mergeCell ref="C113:E113"/>
    <mergeCell ref="F113:H113"/>
    <mergeCell ref="D115:D117"/>
    <mergeCell ref="E115:G115"/>
    <mergeCell ref="H115:H117"/>
    <mergeCell ref="B122:D122"/>
    <mergeCell ref="D124:D126"/>
    <mergeCell ref="E124:G124"/>
    <mergeCell ref="B137:D137"/>
    <mergeCell ref="B138:D138"/>
    <mergeCell ref="B140:B141"/>
    <mergeCell ref="C140:C141"/>
    <mergeCell ref="D140:D141"/>
    <mergeCell ref="E140:G140"/>
    <mergeCell ref="H140:H141"/>
    <mergeCell ref="B146:D146"/>
    <mergeCell ref="B147:D147"/>
    <mergeCell ref="B148:D148"/>
    <mergeCell ref="C150:E150"/>
    <mergeCell ref="F150:H150"/>
    <mergeCell ref="E152:G152"/>
    <mergeCell ref="H152:H154"/>
    <mergeCell ref="B160:D160"/>
    <mergeCell ref="E162:G162"/>
    <mergeCell ref="B174:D174"/>
    <mergeCell ref="B175:D175"/>
    <mergeCell ref="B177:B178"/>
    <mergeCell ref="C177:C178"/>
    <mergeCell ref="D177:D178"/>
    <mergeCell ref="E177:G177"/>
    <mergeCell ref="H177:H178"/>
    <mergeCell ref="B182:D182"/>
    <mergeCell ref="B183:D183"/>
    <mergeCell ref="B184:D184"/>
    <mergeCell ref="C187:E187"/>
    <mergeCell ref="F187:H187"/>
    <mergeCell ref="D189:D191"/>
    <mergeCell ref="E189:G189"/>
    <mergeCell ref="H189:H191"/>
    <mergeCell ref="B196:D196"/>
    <mergeCell ref="D198:D200"/>
    <mergeCell ref="E198:G198"/>
    <mergeCell ref="B209:D209"/>
    <mergeCell ref="B210:D210"/>
    <mergeCell ref="B212:B213"/>
    <mergeCell ref="C212:C213"/>
    <mergeCell ref="D212:D213"/>
    <mergeCell ref="E212:G212"/>
    <mergeCell ref="H212:H213"/>
    <mergeCell ref="B218:D218"/>
    <mergeCell ref="B219:D219"/>
    <mergeCell ref="B220:D220"/>
    <mergeCell ref="C223:E223"/>
    <mergeCell ref="F223:H223"/>
    <mergeCell ref="D225:D227"/>
    <mergeCell ref="E225:G225"/>
    <mergeCell ref="H225:H227"/>
    <mergeCell ref="B233:D233"/>
    <mergeCell ref="D235:D237"/>
    <mergeCell ref="E235:G235"/>
    <mergeCell ref="B248:D248"/>
    <mergeCell ref="B249:D249"/>
    <mergeCell ref="B251:B252"/>
    <mergeCell ref="C251:C252"/>
    <mergeCell ref="D251:D252"/>
    <mergeCell ref="E251:G251"/>
    <mergeCell ref="H251:H252"/>
    <mergeCell ref="B256:D256"/>
    <mergeCell ref="B257:D257"/>
    <mergeCell ref="B258:D258"/>
    <mergeCell ref="C261:E261"/>
    <mergeCell ref="F261:H261"/>
    <mergeCell ref="D263:D265"/>
    <mergeCell ref="E263:G263"/>
    <mergeCell ref="H263:H265"/>
    <mergeCell ref="B270:D270"/>
    <mergeCell ref="D272:D274"/>
    <mergeCell ref="E272:G272"/>
    <mergeCell ref="B285:D285"/>
    <mergeCell ref="B286:D286"/>
    <mergeCell ref="B288:B289"/>
    <mergeCell ref="C288:C289"/>
    <mergeCell ref="D288:D289"/>
    <mergeCell ref="E288:G288"/>
    <mergeCell ref="H288:H289"/>
    <mergeCell ref="B294:D294"/>
    <mergeCell ref="B295:D295"/>
    <mergeCell ref="B296:D296"/>
    <mergeCell ref="C300:E300"/>
    <mergeCell ref="F300:H300"/>
    <mergeCell ref="E302:G302"/>
    <mergeCell ref="H302:H304"/>
    <mergeCell ref="B309:D309"/>
    <mergeCell ref="E311:G311"/>
    <mergeCell ref="B324:D324"/>
    <mergeCell ref="B325:D325"/>
    <mergeCell ref="B327:B328"/>
    <mergeCell ref="C327:C328"/>
    <mergeCell ref="D327:D328"/>
    <mergeCell ref="E327:G327"/>
    <mergeCell ref="H327:H328"/>
    <mergeCell ref="B331:D331"/>
    <mergeCell ref="B332:D332"/>
    <mergeCell ref="B333:D333"/>
    <mergeCell ref="C337:E337"/>
    <mergeCell ref="F337:H337"/>
    <mergeCell ref="E339:G339"/>
    <mergeCell ref="H339:H341"/>
    <mergeCell ref="B346:D346"/>
    <mergeCell ref="E348:G348"/>
    <mergeCell ref="B360:D360"/>
    <mergeCell ref="B361:D361"/>
    <mergeCell ref="B363:B364"/>
    <mergeCell ref="C363:C364"/>
    <mergeCell ref="D363:D364"/>
    <mergeCell ref="E363:G363"/>
    <mergeCell ref="H363:H364"/>
    <mergeCell ref="B369:D369"/>
    <mergeCell ref="B370:D370"/>
    <mergeCell ref="B371:D371"/>
    <mergeCell ref="C373:E373"/>
    <mergeCell ref="F373:H373"/>
    <mergeCell ref="D375:D377"/>
    <mergeCell ref="E375:G375"/>
    <mergeCell ref="H375:H377"/>
    <mergeCell ref="B382:D382"/>
    <mergeCell ref="D384:D386"/>
    <mergeCell ref="E384:G384"/>
    <mergeCell ref="B394:D394"/>
    <mergeCell ref="B395:D395"/>
    <mergeCell ref="B397:B398"/>
    <mergeCell ref="C397:C398"/>
    <mergeCell ref="D397:D398"/>
    <mergeCell ref="E397:G397"/>
    <mergeCell ref="H397:H398"/>
    <mergeCell ref="B403:D403"/>
    <mergeCell ref="B404:D404"/>
    <mergeCell ref="B405:D405"/>
    <mergeCell ref="C407:E407"/>
    <mergeCell ref="F407:H407"/>
    <mergeCell ref="D409:D411"/>
    <mergeCell ref="E409:G409"/>
    <mergeCell ref="H409:H411"/>
    <mergeCell ref="B417:D417"/>
    <mergeCell ref="D419:D421"/>
    <mergeCell ref="E419:G419"/>
    <mergeCell ref="B432:D432"/>
    <mergeCell ref="B433:D433"/>
    <mergeCell ref="B435:B436"/>
    <mergeCell ref="C435:C436"/>
    <mergeCell ref="D435:D436"/>
    <mergeCell ref="E435:G435"/>
    <mergeCell ref="H435:H436"/>
    <mergeCell ref="B440:D440"/>
    <mergeCell ref="B441:D441"/>
    <mergeCell ref="B442:D442"/>
    <mergeCell ref="C443:E443"/>
    <mergeCell ref="F443:H443"/>
    <mergeCell ref="D445:D447"/>
    <mergeCell ref="E445:G445"/>
    <mergeCell ref="H445:H447"/>
    <mergeCell ref="B452:D452"/>
    <mergeCell ref="D454:D456"/>
    <mergeCell ref="E454:G454"/>
    <mergeCell ref="B467:D467"/>
    <mergeCell ref="B468:D468"/>
    <mergeCell ref="B470:B471"/>
    <mergeCell ref="C470:C471"/>
    <mergeCell ref="D470:D471"/>
    <mergeCell ref="E470:G470"/>
    <mergeCell ref="H470:H471"/>
    <mergeCell ref="B476:D476"/>
    <mergeCell ref="B477:D477"/>
    <mergeCell ref="B478:D478"/>
    <mergeCell ref="C480:E480"/>
    <mergeCell ref="F480:H480"/>
    <mergeCell ref="D482:D484"/>
    <mergeCell ref="E482:G482"/>
    <mergeCell ref="H482:H484"/>
    <mergeCell ref="B488:D488"/>
    <mergeCell ref="D490:D492"/>
    <mergeCell ref="E490:G490"/>
    <mergeCell ref="B503:D503"/>
    <mergeCell ref="B504:D504"/>
    <mergeCell ref="B506:B507"/>
    <mergeCell ref="C506:C507"/>
    <mergeCell ref="D506:D507"/>
    <mergeCell ref="E506:G506"/>
    <mergeCell ref="H506:H507"/>
    <mergeCell ref="F515:H515"/>
    <mergeCell ref="E541:G541"/>
    <mergeCell ref="H541:H542"/>
    <mergeCell ref="D517:D519"/>
    <mergeCell ref="E517:G517"/>
    <mergeCell ref="H517:H519"/>
    <mergeCell ref="B524:D524"/>
    <mergeCell ref="D526:D528"/>
    <mergeCell ref="E526:G526"/>
    <mergeCell ref="B548:D548"/>
    <mergeCell ref="B549:D549"/>
    <mergeCell ref="B550:D550"/>
    <mergeCell ref="B538:D538"/>
    <mergeCell ref="B539:D539"/>
    <mergeCell ref="B541:B542"/>
    <mergeCell ref="C541:C542"/>
    <mergeCell ref="B511:D511"/>
    <mergeCell ref="B512:D512"/>
    <mergeCell ref="B513:D513"/>
    <mergeCell ref="C515:E515"/>
  </mergeCells>
  <pageMargins left="0" right="0" top="0" bottom="0" header="0.31496062992125984" footer="0.31496062992125984"/>
  <pageSetup paperSize="9" scale="85" orientation="landscape" r:id="rId1"/>
  <rowBreaks count="11" manualBreakCount="11">
    <brk id="36" max="16383" man="1"/>
    <brk id="112" max="8" man="1"/>
    <brk id="148" max="16383" man="1"/>
    <brk id="220" max="16383" man="1"/>
    <brk id="259" max="16383" man="1"/>
    <brk id="298" max="16383" man="1"/>
    <brk id="333" max="16383" man="1"/>
    <brk id="371" max="16383" man="1"/>
    <brk id="442" max="16383" man="1"/>
    <brk id="478" max="16383" man="1"/>
    <brk id="5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47038-F22E-4DBF-ACEE-9A6707624E0A}">
  <dimension ref="A1:O547"/>
  <sheetViews>
    <sheetView topLeftCell="A511" zoomScale="91" zoomScaleNormal="91" workbookViewId="0">
      <selection activeCell="I534" sqref="I534"/>
    </sheetView>
  </sheetViews>
  <sheetFormatPr defaultRowHeight="14.4" x14ac:dyDescent="0.3"/>
  <cols>
    <col min="1" max="1" width="3.33203125" customWidth="1"/>
    <col min="2" max="2" width="73" customWidth="1"/>
    <col min="3" max="3" width="15.109375" style="1" customWidth="1"/>
    <col min="4" max="4" width="14" style="1" customWidth="1"/>
    <col min="5" max="5" width="12.5546875" style="1" customWidth="1"/>
    <col min="6" max="6" width="13.5546875" style="1" customWidth="1"/>
    <col min="7" max="7" width="12.44140625" style="1" customWidth="1"/>
    <col min="8" max="8" width="12.5546875" style="1" customWidth="1"/>
  </cols>
  <sheetData>
    <row r="1" spans="2:8" s="1" customFormat="1" ht="24" customHeight="1" thickBot="1" x14ac:dyDescent="0.35">
      <c r="B1" s="144" t="s">
        <v>352</v>
      </c>
      <c r="C1" s="145" t="s">
        <v>239</v>
      </c>
      <c r="D1" s="146"/>
      <c r="E1" s="147"/>
      <c r="F1" s="146" t="s">
        <v>141</v>
      </c>
      <c r="G1" s="146"/>
      <c r="H1" s="147"/>
    </row>
    <row r="2" spans="2:8" ht="15" thickBot="1" x14ac:dyDescent="0.35">
      <c r="B2" s="97" t="s">
        <v>49</v>
      </c>
    </row>
    <row r="3" spans="2:8" ht="15" thickBot="1" x14ac:dyDescent="0.35">
      <c r="B3" s="148"/>
      <c r="C3" s="149"/>
      <c r="D3" s="150" t="s">
        <v>39</v>
      </c>
      <c r="E3" s="151" t="s">
        <v>17</v>
      </c>
      <c r="F3" s="152"/>
      <c r="G3" s="153"/>
      <c r="H3" s="150" t="s">
        <v>48</v>
      </c>
    </row>
    <row r="4" spans="2:8" ht="15.6" customHeight="1" x14ac:dyDescent="0.3">
      <c r="B4" s="154" t="s">
        <v>20</v>
      </c>
      <c r="C4" s="155" t="s">
        <v>19</v>
      </c>
      <c r="D4" s="156"/>
      <c r="E4" s="155" t="s">
        <v>14</v>
      </c>
      <c r="F4" s="155" t="s">
        <v>13</v>
      </c>
      <c r="G4" s="155" t="s">
        <v>12</v>
      </c>
      <c r="H4" s="156"/>
    </row>
    <row r="5" spans="2:8" ht="11.4" customHeight="1" thickBot="1" x14ac:dyDescent="0.35">
      <c r="B5" s="157"/>
      <c r="C5" s="158"/>
      <c r="D5" s="159"/>
      <c r="E5" s="160" t="s">
        <v>37</v>
      </c>
      <c r="F5" s="160" t="s">
        <v>36</v>
      </c>
      <c r="G5" s="160" t="s">
        <v>35</v>
      </c>
      <c r="H5" s="159"/>
    </row>
    <row r="6" spans="2:8" ht="21.6" customHeight="1" thickBot="1" x14ac:dyDescent="0.35">
      <c r="B6" s="21" t="s">
        <v>299</v>
      </c>
      <c r="C6" s="20" t="s">
        <v>353</v>
      </c>
      <c r="D6" s="20">
        <v>300</v>
      </c>
      <c r="E6" s="49">
        <v>8.43</v>
      </c>
      <c r="F6" s="49">
        <v>4.8099999999999996</v>
      </c>
      <c r="G6" s="49">
        <v>55.73</v>
      </c>
      <c r="H6" s="49">
        <v>299.92</v>
      </c>
    </row>
    <row r="7" spans="2:8" ht="16.2" customHeight="1" thickBot="1" x14ac:dyDescent="0.35">
      <c r="B7" s="48" t="s">
        <v>297</v>
      </c>
      <c r="C7" s="20" t="s">
        <v>296</v>
      </c>
      <c r="D7" s="20" t="s">
        <v>295</v>
      </c>
      <c r="E7" s="49">
        <v>8.27</v>
      </c>
      <c r="F7" s="49">
        <v>4.46</v>
      </c>
      <c r="G7" s="49">
        <v>2.4</v>
      </c>
      <c r="H7" s="49">
        <v>82.87</v>
      </c>
    </row>
    <row r="8" spans="2:8" ht="17.399999999999999" customHeight="1" thickBot="1" x14ac:dyDescent="0.35">
      <c r="B8" s="21" t="s">
        <v>44</v>
      </c>
      <c r="C8" s="20" t="s">
        <v>354</v>
      </c>
      <c r="D8" s="20">
        <v>145</v>
      </c>
      <c r="E8" s="49">
        <v>0.57999999999999996</v>
      </c>
      <c r="F8" s="49">
        <v>0.57999999999999996</v>
      </c>
      <c r="G8" s="49">
        <v>18.850000000000001</v>
      </c>
      <c r="H8" s="49">
        <v>82.94</v>
      </c>
    </row>
    <row r="9" spans="2:8" ht="17.399999999999999" customHeight="1" thickBot="1" x14ac:dyDescent="0.35">
      <c r="B9" s="21" t="s">
        <v>137</v>
      </c>
      <c r="C9" s="20" t="s">
        <v>136</v>
      </c>
      <c r="D9" s="20">
        <v>200</v>
      </c>
      <c r="E9" s="49">
        <v>0</v>
      </c>
      <c r="F9" s="49">
        <v>0</v>
      </c>
      <c r="G9" s="49">
        <v>0</v>
      </c>
      <c r="H9" s="49">
        <v>0</v>
      </c>
    </row>
    <row r="10" spans="2:8" ht="15" thickBot="1" x14ac:dyDescent="0.35">
      <c r="B10" s="161" t="s">
        <v>23</v>
      </c>
      <c r="C10" s="162"/>
      <c r="D10" s="163"/>
      <c r="E10" s="164">
        <f>SUM(E6:E9)</f>
        <v>17.279999999999998</v>
      </c>
      <c r="F10" s="164">
        <f>SUM(F6:F9)</f>
        <v>9.85</v>
      </c>
      <c r="G10" s="164">
        <f>SUM(G6:G9)</f>
        <v>76.97999999999999</v>
      </c>
      <c r="H10" s="164">
        <f>SUM(H6:H9)</f>
        <v>465.73</v>
      </c>
    </row>
    <row r="11" spans="2:8" ht="18" customHeight="1" thickBot="1" x14ac:dyDescent="0.35">
      <c r="B11" s="95" t="s">
        <v>40</v>
      </c>
      <c r="C11" s="142"/>
      <c r="D11" s="143"/>
      <c r="E11" s="143"/>
      <c r="F11" s="143"/>
      <c r="G11" s="143"/>
      <c r="H11" s="143"/>
    </row>
    <row r="12" spans="2:8" ht="23.4" customHeight="1" thickBot="1" x14ac:dyDescent="0.35">
      <c r="B12" s="166"/>
      <c r="C12" s="167"/>
      <c r="D12" s="150" t="s">
        <v>39</v>
      </c>
      <c r="E12" s="151" t="s">
        <v>17</v>
      </c>
      <c r="F12" s="152"/>
      <c r="G12" s="153"/>
      <c r="H12" s="150" t="s">
        <v>294</v>
      </c>
    </row>
    <row r="13" spans="2:8" ht="21" customHeight="1" x14ac:dyDescent="0.3">
      <c r="B13" s="154" t="s">
        <v>20</v>
      </c>
      <c r="C13" s="155" t="s">
        <v>19</v>
      </c>
      <c r="D13" s="156"/>
      <c r="E13" s="155" t="s">
        <v>14</v>
      </c>
      <c r="F13" s="155" t="s">
        <v>13</v>
      </c>
      <c r="G13" s="155" t="s">
        <v>12</v>
      </c>
      <c r="H13" s="156"/>
    </row>
    <row r="14" spans="2:8" ht="12" customHeight="1" thickBot="1" x14ac:dyDescent="0.35">
      <c r="B14" s="157"/>
      <c r="C14" s="158"/>
      <c r="D14" s="159"/>
      <c r="E14" s="160" t="s">
        <v>37</v>
      </c>
      <c r="F14" s="160" t="s">
        <v>36</v>
      </c>
      <c r="G14" s="160" t="s">
        <v>35</v>
      </c>
      <c r="H14" s="159"/>
    </row>
    <row r="15" spans="2:8" ht="21.6" customHeight="1" thickBot="1" x14ac:dyDescent="0.35">
      <c r="B15" s="94" t="s">
        <v>452</v>
      </c>
      <c r="C15" s="20" t="s">
        <v>292</v>
      </c>
      <c r="D15" s="20">
        <v>150</v>
      </c>
      <c r="E15" s="49">
        <v>3.73</v>
      </c>
      <c r="F15" s="49">
        <v>5.0999999999999996</v>
      </c>
      <c r="G15" s="49">
        <v>20.73</v>
      </c>
      <c r="H15" s="49">
        <v>143.79</v>
      </c>
    </row>
    <row r="16" spans="2:8" ht="18" customHeight="1" thickBot="1" x14ac:dyDescent="0.35">
      <c r="B16" s="34" t="s">
        <v>32</v>
      </c>
      <c r="C16" s="20" t="s">
        <v>355</v>
      </c>
      <c r="D16" s="20">
        <v>10</v>
      </c>
      <c r="E16" s="49">
        <v>0.26</v>
      </c>
      <c r="F16" s="49">
        <v>3</v>
      </c>
      <c r="G16" s="49">
        <v>0.28000000000000003</v>
      </c>
      <c r="H16" s="49">
        <v>29.4</v>
      </c>
    </row>
    <row r="17" spans="2:8" ht="18" customHeight="1" thickBot="1" x14ac:dyDescent="0.35">
      <c r="B17" s="5" t="s">
        <v>9</v>
      </c>
      <c r="C17" s="3" t="s">
        <v>8</v>
      </c>
      <c r="D17" s="3">
        <v>20</v>
      </c>
      <c r="E17" s="26">
        <v>1.48</v>
      </c>
      <c r="F17" s="26">
        <v>0.32</v>
      </c>
      <c r="G17" s="26">
        <v>8.56</v>
      </c>
      <c r="H17" s="26">
        <v>43.04</v>
      </c>
    </row>
    <row r="18" spans="2:8" ht="20.399999999999999" customHeight="1" thickBot="1" x14ac:dyDescent="0.35">
      <c r="B18" s="39" t="s">
        <v>291</v>
      </c>
      <c r="C18" s="103" t="s">
        <v>356</v>
      </c>
      <c r="D18" s="65" t="s">
        <v>357</v>
      </c>
      <c r="E18" s="26">
        <v>30.87</v>
      </c>
      <c r="F18" s="104">
        <v>13.96</v>
      </c>
      <c r="G18" s="104">
        <v>38.590000000000003</v>
      </c>
      <c r="H18" s="26">
        <v>403.5</v>
      </c>
    </row>
    <row r="19" spans="2:8" ht="16.8" customHeight="1" thickBot="1" x14ac:dyDescent="0.35">
      <c r="B19" s="14" t="s">
        <v>288</v>
      </c>
      <c r="C19" s="13" t="s">
        <v>287</v>
      </c>
      <c r="D19" s="13">
        <v>200</v>
      </c>
      <c r="E19" s="105">
        <v>7.36</v>
      </c>
      <c r="F19" s="106">
        <v>5.97</v>
      </c>
      <c r="G19" s="106">
        <v>49.57</v>
      </c>
      <c r="H19" s="107">
        <v>276.7</v>
      </c>
    </row>
    <row r="20" spans="2:8" ht="19.2" customHeight="1" thickBot="1" x14ac:dyDescent="0.35">
      <c r="B20" s="88" t="s">
        <v>358</v>
      </c>
      <c r="C20" s="3" t="s">
        <v>359</v>
      </c>
      <c r="D20" s="3">
        <v>140</v>
      </c>
      <c r="E20" s="26">
        <v>1.43</v>
      </c>
      <c r="F20" s="26">
        <v>7.37</v>
      </c>
      <c r="G20" s="26">
        <v>7.46</v>
      </c>
      <c r="H20" s="26">
        <v>101.87</v>
      </c>
    </row>
    <row r="21" spans="2:8" ht="19.8" customHeight="1" thickBot="1" x14ac:dyDescent="0.35">
      <c r="B21" s="52" t="s">
        <v>453</v>
      </c>
      <c r="C21" s="3" t="s">
        <v>6</v>
      </c>
      <c r="D21" s="3">
        <v>80</v>
      </c>
      <c r="E21" s="26">
        <v>0.32</v>
      </c>
      <c r="F21" s="26">
        <v>0.32</v>
      </c>
      <c r="G21" s="26">
        <v>10.4</v>
      </c>
      <c r="H21" s="26">
        <v>45.76</v>
      </c>
    </row>
    <row r="22" spans="2:8" ht="17.399999999999999" customHeight="1" thickBot="1" x14ac:dyDescent="0.35">
      <c r="B22" s="5" t="s">
        <v>109</v>
      </c>
      <c r="C22" s="3" t="s">
        <v>24</v>
      </c>
      <c r="D22" s="3">
        <v>200</v>
      </c>
      <c r="E22" s="26">
        <v>0</v>
      </c>
      <c r="F22" s="26">
        <v>0</v>
      </c>
      <c r="G22" s="26">
        <v>1</v>
      </c>
      <c r="H22" s="26">
        <v>4</v>
      </c>
    </row>
    <row r="23" spans="2:8" ht="15" thickBot="1" x14ac:dyDescent="0.35">
      <c r="B23" s="161" t="s">
        <v>198</v>
      </c>
      <c r="C23" s="162"/>
      <c r="D23" s="163"/>
      <c r="E23" s="178">
        <f>SUM(E15:E18,E20:E22)</f>
        <v>38.090000000000003</v>
      </c>
      <c r="F23" s="178">
        <f>SUM(F15:F18,F20:F22)</f>
        <v>30.070000000000004</v>
      </c>
      <c r="G23" s="178">
        <f>SUM(G15:G18,G20:G22)</f>
        <v>87.02</v>
      </c>
      <c r="H23" s="178">
        <f>SUM(H15:H16,H18,H20:H22)</f>
        <v>728.32</v>
      </c>
    </row>
    <row r="24" spans="2:8" ht="15" thickBot="1" x14ac:dyDescent="0.35">
      <c r="B24" s="161" t="s">
        <v>197</v>
      </c>
      <c r="C24" s="162"/>
      <c r="D24" s="162"/>
      <c r="E24" s="178">
        <f>SUM(E15:E17,E19:E22)</f>
        <v>14.580000000000002</v>
      </c>
      <c r="F24" s="178">
        <f>SUM(F15:F17,F19:F22)</f>
        <v>22.080000000000002</v>
      </c>
      <c r="G24" s="178">
        <f>SUM(G15:G17,G19:G22)</f>
        <v>98</v>
      </c>
      <c r="H24" s="178">
        <f>SUM(H15:H17,H19:H22)</f>
        <v>644.55999999999995</v>
      </c>
    </row>
    <row r="25" spans="2:8" ht="15" thickBot="1" x14ac:dyDescent="0.35">
      <c r="B25" s="22" t="s">
        <v>21</v>
      </c>
    </row>
    <row r="26" spans="2:8" ht="19.2" customHeight="1" thickBot="1" x14ac:dyDescent="0.35">
      <c r="B26" s="169" t="s">
        <v>20</v>
      </c>
      <c r="C26" s="150" t="s">
        <v>19</v>
      </c>
      <c r="D26" s="150" t="s">
        <v>39</v>
      </c>
      <c r="E26" s="151" t="s">
        <v>17</v>
      </c>
      <c r="F26" s="152"/>
      <c r="G26" s="153"/>
      <c r="H26" s="150" t="s">
        <v>16</v>
      </c>
    </row>
    <row r="27" spans="2:8" ht="15" thickBot="1" x14ac:dyDescent="0.35">
      <c r="B27" s="170"/>
      <c r="C27" s="159"/>
      <c r="D27" s="159"/>
      <c r="E27" s="160" t="s">
        <v>14</v>
      </c>
      <c r="F27" s="160" t="s">
        <v>13</v>
      </c>
      <c r="G27" s="160" t="s">
        <v>12</v>
      </c>
      <c r="H27" s="159"/>
    </row>
    <row r="28" spans="2:8" ht="15" thickBot="1" x14ac:dyDescent="0.35">
      <c r="B28" s="21" t="s">
        <v>210</v>
      </c>
      <c r="C28" s="20" t="s">
        <v>360</v>
      </c>
      <c r="D28" s="20">
        <v>130</v>
      </c>
      <c r="E28" s="49">
        <v>14.76</v>
      </c>
      <c r="F28" s="49">
        <v>14.04</v>
      </c>
      <c r="G28" s="49">
        <v>0.84</v>
      </c>
      <c r="H28" s="49">
        <v>188.76</v>
      </c>
    </row>
    <row r="29" spans="2:8" ht="18" customHeight="1" thickBot="1" x14ac:dyDescent="0.35">
      <c r="B29" s="21" t="s">
        <v>9</v>
      </c>
      <c r="C29" s="20" t="s">
        <v>361</v>
      </c>
      <c r="D29" s="20">
        <v>40</v>
      </c>
      <c r="E29" s="49">
        <v>2.96</v>
      </c>
      <c r="F29" s="49">
        <v>0.64</v>
      </c>
      <c r="G29" s="49">
        <v>17.12</v>
      </c>
      <c r="H29" s="49">
        <v>86.08</v>
      </c>
    </row>
    <row r="30" spans="2:8" ht="15" thickBot="1" x14ac:dyDescent="0.35">
      <c r="B30" s="21" t="s">
        <v>283</v>
      </c>
      <c r="C30" s="20" t="s">
        <v>282</v>
      </c>
      <c r="D30" s="20">
        <v>8</v>
      </c>
      <c r="E30" s="49">
        <v>5.8</v>
      </c>
      <c r="F30" s="49">
        <v>4.2</v>
      </c>
      <c r="G30" s="49">
        <v>21.2</v>
      </c>
      <c r="H30" s="49">
        <v>59.96</v>
      </c>
    </row>
    <row r="31" spans="2:8" ht="15" thickBot="1" x14ac:dyDescent="0.35">
      <c r="B31" s="21" t="s">
        <v>228</v>
      </c>
      <c r="C31" s="20" t="s">
        <v>319</v>
      </c>
      <c r="D31" s="20">
        <v>90</v>
      </c>
      <c r="E31" s="49">
        <v>0.72</v>
      </c>
      <c r="F31" s="49">
        <v>0.18</v>
      </c>
      <c r="G31" s="49">
        <v>2.0699999999999998</v>
      </c>
      <c r="H31" s="49">
        <v>12.78</v>
      </c>
    </row>
    <row r="32" spans="2:8" ht="15" thickBot="1" x14ac:dyDescent="0.35">
      <c r="B32" s="5" t="s">
        <v>281</v>
      </c>
      <c r="C32" s="3"/>
      <c r="D32" s="3">
        <v>60</v>
      </c>
      <c r="E32" s="26">
        <v>3.9</v>
      </c>
      <c r="F32" s="26">
        <v>0.18</v>
      </c>
      <c r="G32" s="26">
        <v>12.6</v>
      </c>
      <c r="H32" s="26">
        <v>67.5</v>
      </c>
    </row>
    <row r="33" spans="2:8" ht="15" thickBot="1" x14ac:dyDescent="0.35">
      <c r="B33" s="5" t="s">
        <v>130</v>
      </c>
      <c r="C33" s="3" t="s">
        <v>129</v>
      </c>
      <c r="D33" s="3">
        <v>200</v>
      </c>
      <c r="E33" s="26">
        <v>0</v>
      </c>
      <c r="F33" s="26">
        <v>0</v>
      </c>
      <c r="G33" s="26">
        <v>0</v>
      </c>
      <c r="H33" s="26">
        <v>0</v>
      </c>
    </row>
    <row r="34" spans="2:8" ht="15" thickBot="1" x14ac:dyDescent="0.35">
      <c r="B34" s="161" t="s">
        <v>2</v>
      </c>
      <c r="C34" s="162"/>
      <c r="D34" s="163"/>
      <c r="E34" s="164">
        <f>SUM(E28:E33)</f>
        <v>28.139999999999997</v>
      </c>
      <c r="F34" s="164">
        <f>SUM(F28:F33)</f>
        <v>19.239999999999998</v>
      </c>
      <c r="G34" s="164">
        <f>SUM(G28:G33)</f>
        <v>53.83</v>
      </c>
      <c r="H34" s="164">
        <f>SUM(H28:H33)</f>
        <v>415.07999999999993</v>
      </c>
    </row>
    <row r="35" spans="2:8" ht="15" thickBot="1" x14ac:dyDescent="0.35">
      <c r="B35" s="171" t="s">
        <v>1</v>
      </c>
      <c r="C35" s="172"/>
      <c r="D35" s="173"/>
      <c r="E35" s="174">
        <f>SUM(E10,E23,E34)</f>
        <v>83.51</v>
      </c>
      <c r="F35" s="174">
        <f>SUM(F10,F23,F34)</f>
        <v>59.16</v>
      </c>
      <c r="G35" s="174">
        <f>SUM(G10,G23,G34)</f>
        <v>217.82999999999998</v>
      </c>
      <c r="H35" s="174">
        <f>SUM(H10,H23,H34)</f>
        <v>1609.13</v>
      </c>
    </row>
    <row r="36" spans="2:8" ht="15" thickBot="1" x14ac:dyDescent="0.35">
      <c r="B36" s="175" t="s">
        <v>0</v>
      </c>
      <c r="C36" s="176"/>
      <c r="D36" s="177"/>
      <c r="E36" s="178">
        <f>SUM(E10,E24,E34)</f>
        <v>60</v>
      </c>
      <c r="F36" s="178">
        <f>SUM(F10,F24,F34)</f>
        <v>51.17</v>
      </c>
      <c r="G36" s="178">
        <f>SUM(G10,G24,G34)</f>
        <v>228.81</v>
      </c>
      <c r="H36" s="178">
        <f>SUM(H10,H24,H34)</f>
        <v>1525.37</v>
      </c>
    </row>
    <row r="37" spans="2:8" ht="4.2" customHeight="1" thickBot="1" x14ac:dyDescent="0.35">
      <c r="B37" s="87"/>
      <c r="C37" s="86"/>
      <c r="D37" s="86"/>
      <c r="E37" s="84"/>
      <c r="F37" s="85"/>
      <c r="G37" s="85"/>
      <c r="H37" s="84"/>
    </row>
    <row r="38" spans="2:8" s="1" customFormat="1" ht="24" customHeight="1" thickBot="1" x14ac:dyDescent="0.35">
      <c r="B38" s="144" t="s">
        <v>352</v>
      </c>
      <c r="C38" s="145" t="s">
        <v>239</v>
      </c>
      <c r="D38" s="146"/>
      <c r="E38" s="147"/>
      <c r="F38" s="146" t="s">
        <v>128</v>
      </c>
      <c r="G38" s="146"/>
      <c r="H38" s="147"/>
    </row>
    <row r="39" spans="2:8" ht="15" thickBot="1" x14ac:dyDescent="0.35">
      <c r="B39" s="22" t="s">
        <v>49</v>
      </c>
    </row>
    <row r="40" spans="2:8" ht="15" thickBot="1" x14ac:dyDescent="0.35">
      <c r="B40" s="148"/>
      <c r="C40" s="149"/>
      <c r="D40" s="149"/>
      <c r="E40" s="151" t="s">
        <v>17</v>
      </c>
      <c r="F40" s="152"/>
      <c r="G40" s="153"/>
      <c r="H40" s="150" t="s">
        <v>48</v>
      </c>
    </row>
    <row r="41" spans="2:8" x14ac:dyDescent="0.3">
      <c r="B41" s="154" t="s">
        <v>20</v>
      </c>
      <c r="C41" s="155" t="s">
        <v>19</v>
      </c>
      <c r="D41" s="155" t="s">
        <v>39</v>
      </c>
      <c r="E41" s="155" t="s">
        <v>14</v>
      </c>
      <c r="F41" s="155" t="s">
        <v>13</v>
      </c>
      <c r="G41" s="155" t="s">
        <v>12</v>
      </c>
      <c r="H41" s="156"/>
    </row>
    <row r="42" spans="2:8" ht="15" thickBot="1" x14ac:dyDescent="0.35">
      <c r="B42" s="157"/>
      <c r="C42" s="158"/>
      <c r="D42" s="158"/>
      <c r="E42" s="160" t="s">
        <v>37</v>
      </c>
      <c r="F42" s="160" t="s">
        <v>36</v>
      </c>
      <c r="G42" s="160" t="s">
        <v>35</v>
      </c>
      <c r="H42" s="159"/>
    </row>
    <row r="43" spans="2:8" ht="15" thickBot="1" x14ac:dyDescent="0.35">
      <c r="B43" s="48" t="s">
        <v>280</v>
      </c>
      <c r="C43" s="3"/>
      <c r="D43" s="3">
        <v>200</v>
      </c>
      <c r="E43" s="26">
        <v>5.04</v>
      </c>
      <c r="F43" s="26">
        <v>7.8</v>
      </c>
      <c r="G43" s="26">
        <v>33</v>
      </c>
      <c r="H43" s="26">
        <v>227.4</v>
      </c>
    </row>
    <row r="44" spans="2:8" ht="15" thickBot="1" x14ac:dyDescent="0.35">
      <c r="B44" s="5" t="s">
        <v>279</v>
      </c>
      <c r="C44" s="3" t="s">
        <v>278</v>
      </c>
      <c r="D44" s="3">
        <v>100</v>
      </c>
      <c r="E44" s="26">
        <v>2.9</v>
      </c>
      <c r="F44" s="26">
        <v>2.1</v>
      </c>
      <c r="G44" s="26">
        <v>10.6</v>
      </c>
      <c r="H44" s="26">
        <v>87</v>
      </c>
    </row>
    <row r="45" spans="2:8" ht="15" thickBot="1" x14ac:dyDescent="0.35">
      <c r="B45" s="5" t="s">
        <v>44</v>
      </c>
      <c r="C45" s="3" t="s">
        <v>362</v>
      </c>
      <c r="D45" s="3">
        <v>170</v>
      </c>
      <c r="E45" s="26">
        <v>0.68</v>
      </c>
      <c r="F45" s="26">
        <v>0.68</v>
      </c>
      <c r="G45" s="26">
        <v>22.1</v>
      </c>
      <c r="H45" s="26">
        <v>97.24</v>
      </c>
    </row>
    <row r="46" spans="2:8" ht="15" thickBot="1" x14ac:dyDescent="0.35">
      <c r="B46" s="21" t="s">
        <v>42</v>
      </c>
      <c r="C46" s="20" t="s">
        <v>41</v>
      </c>
      <c r="D46" s="20">
        <v>200</v>
      </c>
      <c r="E46" s="49">
        <v>0</v>
      </c>
      <c r="F46" s="49">
        <v>0</v>
      </c>
      <c r="G46" s="49">
        <v>0</v>
      </c>
      <c r="H46" s="49">
        <v>0</v>
      </c>
    </row>
    <row r="47" spans="2:8" ht="15" thickBot="1" x14ac:dyDescent="0.35">
      <c r="B47" s="161" t="s">
        <v>23</v>
      </c>
      <c r="C47" s="162"/>
      <c r="D47" s="163"/>
      <c r="E47" s="164">
        <f>SUM(E43:E46)</f>
        <v>8.6199999999999992</v>
      </c>
      <c r="F47" s="164">
        <f>SUM(F43:F46)</f>
        <v>10.58</v>
      </c>
      <c r="G47" s="164">
        <f>SUM(G43:G46)</f>
        <v>65.7</v>
      </c>
      <c r="H47" s="164">
        <f>SUM(H43:H46)</f>
        <v>411.64</v>
      </c>
    </row>
    <row r="48" spans="2:8" ht="15" thickBot="1" x14ac:dyDescent="0.35">
      <c r="B48" s="7" t="s">
        <v>40</v>
      </c>
    </row>
    <row r="49" spans="2:8" ht="15" thickBot="1" x14ac:dyDescent="0.35">
      <c r="B49" s="179"/>
      <c r="C49" s="180"/>
      <c r="D49" s="180"/>
      <c r="E49" s="151" t="s">
        <v>17</v>
      </c>
      <c r="F49" s="152"/>
      <c r="G49" s="153"/>
      <c r="H49" s="181" t="s">
        <v>16</v>
      </c>
    </row>
    <row r="50" spans="2:8" x14ac:dyDescent="0.3">
      <c r="B50" s="154" t="s">
        <v>20</v>
      </c>
      <c r="C50" s="155" t="s">
        <v>19</v>
      </c>
      <c r="D50" s="155" t="s">
        <v>39</v>
      </c>
      <c r="E50" s="155" t="s">
        <v>14</v>
      </c>
      <c r="F50" s="155" t="s">
        <v>13</v>
      </c>
      <c r="G50" s="155" t="s">
        <v>12</v>
      </c>
      <c r="H50" s="155" t="s">
        <v>38</v>
      </c>
    </row>
    <row r="51" spans="2:8" ht="15" thickBot="1" x14ac:dyDescent="0.35">
      <c r="B51" s="157"/>
      <c r="C51" s="158"/>
      <c r="D51" s="158"/>
      <c r="E51" s="160" t="s">
        <v>37</v>
      </c>
      <c r="F51" s="160" t="s">
        <v>36</v>
      </c>
      <c r="G51" s="160" t="s">
        <v>35</v>
      </c>
      <c r="H51" s="158"/>
    </row>
    <row r="52" spans="2:8" ht="16.8" customHeight="1" thickBot="1" x14ac:dyDescent="0.35">
      <c r="B52" s="21" t="s">
        <v>120</v>
      </c>
      <c r="C52" s="20" t="s">
        <v>119</v>
      </c>
      <c r="D52" s="20">
        <v>150</v>
      </c>
      <c r="E52" s="49">
        <v>1.43</v>
      </c>
      <c r="F52" s="49">
        <v>3.14</v>
      </c>
      <c r="G52" s="49">
        <v>10.68</v>
      </c>
      <c r="H52" s="49">
        <v>76.72</v>
      </c>
    </row>
    <row r="53" spans="2:8" ht="18" customHeight="1" thickBot="1" x14ac:dyDescent="0.35">
      <c r="B53" s="15" t="s">
        <v>32</v>
      </c>
      <c r="C53" s="3" t="s">
        <v>355</v>
      </c>
      <c r="D53" s="3">
        <v>10</v>
      </c>
      <c r="E53" s="26">
        <v>0.26</v>
      </c>
      <c r="F53" s="26">
        <v>3</v>
      </c>
      <c r="G53" s="26">
        <v>0.28000000000000003</v>
      </c>
      <c r="H53" s="26">
        <v>29.4</v>
      </c>
    </row>
    <row r="54" spans="2:8" ht="19.2" customHeight="1" thickBot="1" x14ac:dyDescent="0.35">
      <c r="B54" s="5" t="s">
        <v>9</v>
      </c>
      <c r="C54" s="3" t="s">
        <v>8</v>
      </c>
      <c r="D54" s="3">
        <v>20</v>
      </c>
      <c r="E54" s="26">
        <v>1.48</v>
      </c>
      <c r="F54" s="26">
        <v>0.32</v>
      </c>
      <c r="G54" s="26">
        <v>8.56</v>
      </c>
      <c r="H54" s="26">
        <v>43.04</v>
      </c>
    </row>
    <row r="55" spans="2:8" ht="18.600000000000001" customHeight="1" thickBot="1" x14ac:dyDescent="0.35">
      <c r="B55" s="98" t="s">
        <v>321</v>
      </c>
      <c r="C55" s="20" t="s">
        <v>363</v>
      </c>
      <c r="D55" s="20">
        <v>140</v>
      </c>
      <c r="E55" s="49">
        <v>26.46</v>
      </c>
      <c r="F55" s="49">
        <v>11.57</v>
      </c>
      <c r="G55" s="49">
        <v>8.18</v>
      </c>
      <c r="H55" s="49">
        <v>242.73</v>
      </c>
    </row>
    <row r="56" spans="2:8" ht="19.2" customHeight="1" thickBot="1" x14ac:dyDescent="0.35">
      <c r="B56" s="99" t="s">
        <v>275</v>
      </c>
      <c r="C56" s="3" t="s">
        <v>364</v>
      </c>
      <c r="D56" s="3">
        <v>220</v>
      </c>
      <c r="E56" s="26">
        <v>11.202999999999999</v>
      </c>
      <c r="F56" s="26">
        <v>11.48</v>
      </c>
      <c r="G56" s="26">
        <v>22.5</v>
      </c>
      <c r="H56" s="26">
        <v>241.16</v>
      </c>
    </row>
    <row r="57" spans="2:8" ht="19.2" customHeight="1" thickBot="1" x14ac:dyDescent="0.35">
      <c r="B57" s="39" t="s">
        <v>115</v>
      </c>
      <c r="C57" s="3" t="s">
        <v>114</v>
      </c>
      <c r="D57" s="3">
        <v>50</v>
      </c>
      <c r="E57" s="26">
        <v>0.627</v>
      </c>
      <c r="F57" s="26">
        <v>3.585</v>
      </c>
      <c r="G57" s="26">
        <v>4.6509999999999998</v>
      </c>
      <c r="H57" s="26">
        <v>53.377000000000002</v>
      </c>
    </row>
    <row r="58" spans="2:8" ht="18.600000000000001" customHeight="1" thickBot="1" x14ac:dyDescent="0.35">
      <c r="B58" s="83" t="s">
        <v>322</v>
      </c>
      <c r="C58" s="8" t="s">
        <v>273</v>
      </c>
      <c r="D58" s="8">
        <v>100</v>
      </c>
      <c r="E58" s="47">
        <v>2.3530000000000002</v>
      </c>
      <c r="F58" s="47">
        <v>5.226</v>
      </c>
      <c r="G58" s="47">
        <v>21.344000000000001</v>
      </c>
      <c r="H58" s="47">
        <v>141.822</v>
      </c>
    </row>
    <row r="59" spans="2:8" ht="18.600000000000001" customHeight="1" thickBot="1" x14ac:dyDescent="0.35">
      <c r="B59" s="82" t="s">
        <v>272</v>
      </c>
      <c r="C59" s="3" t="s">
        <v>365</v>
      </c>
      <c r="D59" s="3">
        <v>140</v>
      </c>
      <c r="E59" s="26">
        <v>1.64</v>
      </c>
      <c r="F59" s="26">
        <v>4.54</v>
      </c>
      <c r="G59" s="26">
        <v>10.66</v>
      </c>
      <c r="H59" s="26">
        <v>90.12</v>
      </c>
    </row>
    <row r="60" spans="2:8" ht="18.600000000000001" customHeight="1" thickBot="1" x14ac:dyDescent="0.35">
      <c r="B60" s="52" t="s">
        <v>323</v>
      </c>
      <c r="C60" s="3" t="s">
        <v>83</v>
      </c>
      <c r="D60" s="3">
        <v>90</v>
      </c>
      <c r="E60" s="26">
        <v>0.36</v>
      </c>
      <c r="F60" s="26">
        <v>0.36</v>
      </c>
      <c r="G60" s="26">
        <v>11.7</v>
      </c>
      <c r="H60" s="26">
        <v>51.48</v>
      </c>
    </row>
    <row r="61" spans="2:8" ht="17.399999999999999" customHeight="1" thickBot="1" x14ac:dyDescent="0.35">
      <c r="B61" s="5" t="s">
        <v>163</v>
      </c>
      <c r="C61" s="3" t="s">
        <v>24</v>
      </c>
      <c r="D61" s="3">
        <v>200</v>
      </c>
      <c r="E61" s="26">
        <v>0</v>
      </c>
      <c r="F61" s="26">
        <v>0</v>
      </c>
      <c r="G61" s="26">
        <v>0.2</v>
      </c>
      <c r="H61" s="26">
        <v>2</v>
      </c>
    </row>
    <row r="62" spans="2:8" ht="15" thickBot="1" x14ac:dyDescent="0.35">
      <c r="B62" s="182" t="s">
        <v>198</v>
      </c>
      <c r="C62" s="162"/>
      <c r="D62" s="163"/>
      <c r="E62" s="164">
        <f>SUM(E52:E55,E58:E61)</f>
        <v>33.983000000000004</v>
      </c>
      <c r="F62" s="164">
        <f>SUM(F52:F55,F58:F61)</f>
        <v>28.155999999999999</v>
      </c>
      <c r="G62" s="164">
        <f>SUM(G52:G55,G58:G61)</f>
        <v>71.603999999999999</v>
      </c>
      <c r="H62" s="164">
        <f>SUM(H52:H55,H58:H61)</f>
        <v>677.31200000000001</v>
      </c>
    </row>
    <row r="63" spans="2:8" ht="15" thickBot="1" x14ac:dyDescent="0.35">
      <c r="B63" s="161" t="s">
        <v>197</v>
      </c>
      <c r="C63" s="162"/>
      <c r="D63" s="162"/>
      <c r="E63" s="178">
        <f>SUM(E52:E54,E56:E57,E59:E61)</f>
        <v>17</v>
      </c>
      <c r="F63" s="178">
        <f>SUM(F52:F54,F56:F57,F59:F61)</f>
        <v>26.425000000000001</v>
      </c>
      <c r="G63" s="178">
        <f>SUM(G52:G54,G56:G57,G59:G61)</f>
        <v>69.230999999999995</v>
      </c>
      <c r="H63" s="178">
        <f>SUM(H52:H54,H56:H57,H59:H61)</f>
        <v>587.29700000000003</v>
      </c>
    </row>
    <row r="64" spans="2:8" ht="15" thickBot="1" x14ac:dyDescent="0.35">
      <c r="B64" s="7" t="s">
        <v>21</v>
      </c>
    </row>
    <row r="65" spans="2:8" ht="22.8" customHeight="1" thickBot="1" x14ac:dyDescent="0.35">
      <c r="B65" s="169" t="s">
        <v>20</v>
      </c>
      <c r="C65" s="150" t="s">
        <v>19</v>
      </c>
      <c r="D65" s="150" t="s">
        <v>39</v>
      </c>
      <c r="E65" s="151" t="s">
        <v>17</v>
      </c>
      <c r="F65" s="152"/>
      <c r="G65" s="153"/>
      <c r="H65" s="181" t="s">
        <v>252</v>
      </c>
    </row>
    <row r="66" spans="2:8" ht="15" thickBot="1" x14ac:dyDescent="0.35">
      <c r="B66" s="170"/>
      <c r="C66" s="159"/>
      <c r="D66" s="159"/>
      <c r="E66" s="160" t="s">
        <v>14</v>
      </c>
      <c r="F66" s="160" t="s">
        <v>13</v>
      </c>
      <c r="G66" s="160" t="s">
        <v>12</v>
      </c>
      <c r="H66" s="160" t="s">
        <v>270</v>
      </c>
    </row>
    <row r="67" spans="2:8" ht="18.600000000000001" customHeight="1" thickBot="1" x14ac:dyDescent="0.35">
      <c r="B67" s="5" t="s">
        <v>324</v>
      </c>
      <c r="C67" s="3" t="s">
        <v>366</v>
      </c>
      <c r="D67" s="3">
        <v>195</v>
      </c>
      <c r="E67" s="26">
        <v>14.54</v>
      </c>
      <c r="F67" s="26">
        <v>6.53</v>
      </c>
      <c r="G67" s="26">
        <v>50.13</v>
      </c>
      <c r="H67" s="26">
        <v>317.33999999999997</v>
      </c>
    </row>
    <row r="68" spans="2:8" ht="18.600000000000001" customHeight="1" thickBot="1" x14ac:dyDescent="0.35">
      <c r="B68" s="5" t="s">
        <v>46</v>
      </c>
      <c r="C68" s="3" t="s">
        <v>45</v>
      </c>
      <c r="D68" s="3">
        <v>30</v>
      </c>
      <c r="E68" s="26">
        <v>0.27</v>
      </c>
      <c r="F68" s="26">
        <v>0.12</v>
      </c>
      <c r="G68" s="26">
        <v>2.91</v>
      </c>
      <c r="H68" s="26">
        <v>13.8</v>
      </c>
    </row>
    <row r="69" spans="2:8" ht="17.399999999999999" customHeight="1" thickBot="1" x14ac:dyDescent="0.35">
      <c r="B69" s="14" t="s">
        <v>32</v>
      </c>
      <c r="C69" s="13" t="s">
        <v>180</v>
      </c>
      <c r="D69" s="13">
        <v>40</v>
      </c>
      <c r="E69" s="25">
        <v>1.04</v>
      </c>
      <c r="F69" s="25">
        <v>12</v>
      </c>
      <c r="G69" s="25">
        <v>1.1200000000000001</v>
      </c>
      <c r="H69" s="71">
        <v>117.6</v>
      </c>
    </row>
    <row r="70" spans="2:8" ht="18" customHeight="1" thickBot="1" x14ac:dyDescent="0.35">
      <c r="B70" s="62" t="s">
        <v>4</v>
      </c>
      <c r="C70" s="61" t="s">
        <v>3</v>
      </c>
      <c r="D70" s="61">
        <v>200</v>
      </c>
      <c r="E70" s="108">
        <v>0</v>
      </c>
      <c r="F70" s="108">
        <v>0</v>
      </c>
      <c r="G70" s="108">
        <v>0</v>
      </c>
      <c r="H70" s="108">
        <v>0</v>
      </c>
    </row>
    <row r="71" spans="2:8" ht="15" thickBot="1" x14ac:dyDescent="0.35">
      <c r="B71" s="183" t="s">
        <v>2</v>
      </c>
      <c r="C71" s="184"/>
      <c r="D71" s="185"/>
      <c r="E71" s="224">
        <f>SUM(E67:E70)</f>
        <v>15.849999999999998</v>
      </c>
      <c r="F71" s="224">
        <f>SUM(F67:F70)</f>
        <v>18.649999999999999</v>
      </c>
      <c r="G71" s="224">
        <f>SUM(G67:G70)</f>
        <v>54.160000000000004</v>
      </c>
      <c r="H71" s="225">
        <f>SUM(H67:H70)</f>
        <v>448.74</v>
      </c>
    </row>
    <row r="72" spans="2:8" ht="15" thickBot="1" x14ac:dyDescent="0.35">
      <c r="B72" s="188" t="s">
        <v>1</v>
      </c>
      <c r="C72" s="172"/>
      <c r="D72" s="173"/>
      <c r="E72" s="226">
        <f>SUM(E47+E62+E71)</f>
        <v>58.453000000000003</v>
      </c>
      <c r="F72" s="226">
        <f>SUM(F47+F62+F71)</f>
        <v>57.385999999999996</v>
      </c>
      <c r="G72" s="226">
        <f>SUM(G47+G62+G71)</f>
        <v>191.464</v>
      </c>
      <c r="H72" s="226">
        <f>SUM(H47+H62+H71)</f>
        <v>1537.692</v>
      </c>
    </row>
    <row r="73" spans="2:8" ht="15" thickBot="1" x14ac:dyDescent="0.35">
      <c r="B73" s="175" t="s">
        <v>0</v>
      </c>
      <c r="C73" s="176"/>
      <c r="D73" s="177"/>
      <c r="E73" s="178">
        <f>SUM(E47+E63+E71)</f>
        <v>41.47</v>
      </c>
      <c r="F73" s="178">
        <f>SUM(F47+F63+F71)</f>
        <v>55.655000000000001</v>
      </c>
      <c r="G73" s="178">
        <f>SUM(G47+G63+G71)</f>
        <v>189.09099999999998</v>
      </c>
      <c r="H73" s="178">
        <f>SUM(H47+H63+H71)</f>
        <v>1447.6770000000001</v>
      </c>
    </row>
    <row r="74" spans="2:8" ht="15" thickBot="1" x14ac:dyDescent="0.35">
      <c r="B74" s="24"/>
      <c r="C74" s="24"/>
      <c r="D74" s="24"/>
      <c r="E74" s="53"/>
      <c r="F74" s="53"/>
      <c r="G74" s="53"/>
      <c r="H74" s="53"/>
    </row>
    <row r="75" spans="2:8" s="1" customFormat="1" ht="24" customHeight="1" thickBot="1" x14ac:dyDescent="0.35">
      <c r="B75" s="144" t="s">
        <v>352</v>
      </c>
      <c r="C75" s="145" t="s">
        <v>239</v>
      </c>
      <c r="D75" s="146"/>
      <c r="E75" s="147"/>
      <c r="F75" s="145" t="s">
        <v>103</v>
      </c>
      <c r="G75" s="146"/>
      <c r="H75" s="147"/>
    </row>
    <row r="76" spans="2:8" ht="18" customHeight="1" thickBot="1" x14ac:dyDescent="0.35">
      <c r="B76" s="81" t="s">
        <v>49</v>
      </c>
      <c r="C76" s="80"/>
      <c r="D76" s="80"/>
      <c r="E76" s="80"/>
      <c r="F76" s="80"/>
      <c r="G76" s="80"/>
      <c r="H76" s="79"/>
    </row>
    <row r="77" spans="2:8" ht="15" thickBot="1" x14ac:dyDescent="0.35">
      <c r="B77" s="190"/>
      <c r="C77" s="191"/>
      <c r="D77" s="192" t="s">
        <v>39</v>
      </c>
      <c r="E77" s="193" t="s">
        <v>17</v>
      </c>
      <c r="F77" s="194"/>
      <c r="G77" s="195"/>
      <c r="H77" s="196" t="s">
        <v>48</v>
      </c>
    </row>
    <row r="78" spans="2:8" x14ac:dyDescent="0.3">
      <c r="B78" s="197" t="s">
        <v>20</v>
      </c>
      <c r="C78" s="155" t="s">
        <v>19</v>
      </c>
      <c r="D78" s="156"/>
      <c r="E78" s="155" t="s">
        <v>14</v>
      </c>
      <c r="F78" s="155" t="s">
        <v>13</v>
      </c>
      <c r="G78" s="155" t="s">
        <v>12</v>
      </c>
      <c r="H78" s="198"/>
    </row>
    <row r="79" spans="2:8" ht="12.6" customHeight="1" thickBot="1" x14ac:dyDescent="0.35">
      <c r="B79" s="199"/>
      <c r="C79" s="200"/>
      <c r="D79" s="201"/>
      <c r="E79" s="202" t="s">
        <v>37</v>
      </c>
      <c r="F79" s="202" t="s">
        <v>36</v>
      </c>
      <c r="G79" s="202" t="s">
        <v>35</v>
      </c>
      <c r="H79" s="203"/>
    </row>
    <row r="80" spans="2:8" ht="18" customHeight="1" thickBot="1" x14ac:dyDescent="0.35">
      <c r="B80" s="5" t="s">
        <v>267</v>
      </c>
      <c r="C80" s="3" t="s">
        <v>367</v>
      </c>
      <c r="D80" s="3">
        <v>275</v>
      </c>
      <c r="E80" s="26">
        <v>9.7200000000000006</v>
      </c>
      <c r="F80" s="26">
        <v>6.22</v>
      </c>
      <c r="G80" s="26">
        <v>50.85</v>
      </c>
      <c r="H80" s="26">
        <v>294.97000000000003</v>
      </c>
    </row>
    <row r="81" spans="2:8" ht="15.6" customHeight="1" thickBot="1" x14ac:dyDescent="0.35">
      <c r="B81" s="33" t="s">
        <v>125</v>
      </c>
      <c r="C81" s="20" t="s">
        <v>368</v>
      </c>
      <c r="D81" s="20">
        <v>200</v>
      </c>
      <c r="E81" s="49">
        <v>5.18</v>
      </c>
      <c r="F81" s="49">
        <v>0.65</v>
      </c>
      <c r="G81" s="49">
        <v>14.96</v>
      </c>
      <c r="H81" s="49">
        <v>86.45</v>
      </c>
    </row>
    <row r="82" spans="2:8" ht="16.2" customHeight="1" thickBot="1" x14ac:dyDescent="0.35">
      <c r="B82" s="109" t="s">
        <v>44</v>
      </c>
      <c r="C82" s="20" t="s">
        <v>75</v>
      </c>
      <c r="D82" s="20">
        <v>120</v>
      </c>
      <c r="E82" s="49">
        <v>0.48</v>
      </c>
      <c r="F82" s="49">
        <v>0.48</v>
      </c>
      <c r="G82" s="49">
        <v>15.6</v>
      </c>
      <c r="H82" s="49">
        <v>68.64</v>
      </c>
    </row>
    <row r="83" spans="2:8" ht="16.2" customHeight="1" thickBot="1" x14ac:dyDescent="0.35">
      <c r="B83" s="33" t="s">
        <v>263</v>
      </c>
      <c r="C83" s="32" t="s">
        <v>96</v>
      </c>
      <c r="D83" s="32">
        <v>200</v>
      </c>
      <c r="E83" s="58">
        <v>0</v>
      </c>
      <c r="F83" s="58">
        <v>0</v>
      </c>
      <c r="G83" s="58">
        <v>0</v>
      </c>
      <c r="H83" s="110">
        <v>0</v>
      </c>
    </row>
    <row r="84" spans="2:8" ht="18.600000000000001" customHeight="1" thickBot="1" x14ac:dyDescent="0.35">
      <c r="B84" s="182" t="s">
        <v>23</v>
      </c>
      <c r="C84" s="204"/>
      <c r="D84" s="205"/>
      <c r="E84" s="164">
        <f>SUM(E80:E83)</f>
        <v>15.38</v>
      </c>
      <c r="F84" s="164">
        <f>SUM(F80:F83)</f>
        <v>7.35</v>
      </c>
      <c r="G84" s="164">
        <f>SUM(G80:G83)</f>
        <v>81.41</v>
      </c>
      <c r="H84" s="164">
        <f>SUM(H80:H83)</f>
        <v>450.06</v>
      </c>
    </row>
    <row r="85" spans="2:8" ht="15" thickBot="1" x14ac:dyDescent="0.35">
      <c r="B85" s="7" t="s">
        <v>40</v>
      </c>
    </row>
    <row r="86" spans="2:8" ht="18.600000000000001" customHeight="1" thickBot="1" x14ac:dyDescent="0.35">
      <c r="B86" s="179"/>
      <c r="C86" s="180"/>
      <c r="D86" s="150" t="s">
        <v>39</v>
      </c>
      <c r="E86" s="151" t="s">
        <v>17</v>
      </c>
      <c r="F86" s="152"/>
      <c r="G86" s="153"/>
      <c r="H86" s="181" t="s">
        <v>16</v>
      </c>
    </row>
    <row r="87" spans="2:8" x14ac:dyDescent="0.3">
      <c r="B87" s="154" t="s">
        <v>20</v>
      </c>
      <c r="C87" s="155" t="s">
        <v>19</v>
      </c>
      <c r="D87" s="156"/>
      <c r="E87" s="155" t="s">
        <v>14</v>
      </c>
      <c r="F87" s="155" t="s">
        <v>13</v>
      </c>
      <c r="G87" s="155" t="s">
        <v>12</v>
      </c>
      <c r="H87" s="155" t="s">
        <v>38</v>
      </c>
    </row>
    <row r="88" spans="2:8" ht="15" thickBot="1" x14ac:dyDescent="0.35">
      <c r="B88" s="157"/>
      <c r="C88" s="206"/>
      <c r="D88" s="156"/>
      <c r="E88" s="155" t="s">
        <v>37</v>
      </c>
      <c r="F88" s="155" t="s">
        <v>36</v>
      </c>
      <c r="G88" s="155" t="s">
        <v>35</v>
      </c>
      <c r="H88" s="206"/>
    </row>
    <row r="89" spans="2:8" ht="17.399999999999999" customHeight="1" thickBot="1" x14ac:dyDescent="0.35">
      <c r="B89" s="75" t="s">
        <v>262</v>
      </c>
      <c r="C89" s="35" t="s">
        <v>261</v>
      </c>
      <c r="D89" s="32">
        <v>150</v>
      </c>
      <c r="E89" s="58">
        <v>11.27</v>
      </c>
      <c r="F89" s="58">
        <v>3.73</v>
      </c>
      <c r="G89" s="58">
        <v>32.82</v>
      </c>
      <c r="H89" s="110">
        <v>209.95</v>
      </c>
    </row>
    <row r="90" spans="2:8" ht="18" customHeight="1" thickBot="1" x14ac:dyDescent="0.35">
      <c r="B90" s="34" t="s">
        <v>32</v>
      </c>
      <c r="C90" s="20" t="s">
        <v>355</v>
      </c>
      <c r="D90" s="20">
        <v>10</v>
      </c>
      <c r="E90" s="49">
        <v>0.26</v>
      </c>
      <c r="F90" s="49">
        <v>3</v>
      </c>
      <c r="G90" s="49">
        <v>0.28000000000000003</v>
      </c>
      <c r="H90" s="49">
        <v>29.4</v>
      </c>
    </row>
    <row r="91" spans="2:8" ht="15" thickBot="1" x14ac:dyDescent="0.35">
      <c r="B91" s="5" t="s">
        <v>9</v>
      </c>
      <c r="C91" s="3" t="s">
        <v>8</v>
      </c>
      <c r="D91" s="3">
        <v>20</v>
      </c>
      <c r="E91" s="26">
        <v>1.48</v>
      </c>
      <c r="F91" s="26">
        <v>0.32</v>
      </c>
      <c r="G91" s="26">
        <v>8.56</v>
      </c>
      <c r="H91" s="26">
        <v>43.04</v>
      </c>
    </row>
    <row r="92" spans="2:8" ht="23.4" customHeight="1" thickBot="1" x14ac:dyDescent="0.35">
      <c r="B92" s="74" t="s">
        <v>325</v>
      </c>
      <c r="C92" s="13" t="s">
        <v>260</v>
      </c>
      <c r="D92" s="10" t="s">
        <v>342</v>
      </c>
      <c r="E92" s="25">
        <v>17.2</v>
      </c>
      <c r="F92" s="25">
        <v>7.62</v>
      </c>
      <c r="G92" s="25">
        <v>18.489999999999998</v>
      </c>
      <c r="H92" s="71">
        <v>211.27</v>
      </c>
    </row>
    <row r="93" spans="2:8" ht="17.399999999999999" customHeight="1" thickBot="1" x14ac:dyDescent="0.35">
      <c r="B93" s="5" t="s">
        <v>369</v>
      </c>
      <c r="C93" s="3" t="s">
        <v>259</v>
      </c>
      <c r="D93" s="3">
        <v>220</v>
      </c>
      <c r="E93" s="26">
        <v>9.2669999999999995</v>
      </c>
      <c r="F93" s="26">
        <v>11.901999999999999</v>
      </c>
      <c r="G93" s="26">
        <v>21.009</v>
      </c>
      <c r="H93" s="26">
        <v>228.221</v>
      </c>
    </row>
    <row r="94" spans="2:8" ht="16.05" customHeight="1" thickBot="1" x14ac:dyDescent="0.35">
      <c r="B94" s="56" t="s">
        <v>187</v>
      </c>
      <c r="C94" s="13" t="s">
        <v>370</v>
      </c>
      <c r="D94" s="13">
        <v>110</v>
      </c>
      <c r="E94" s="25">
        <v>6.5369999999999999</v>
      </c>
      <c r="F94" s="25">
        <v>4.2770000000000001</v>
      </c>
      <c r="G94" s="25">
        <v>35.595999999999997</v>
      </c>
      <c r="H94" s="71">
        <v>207.024</v>
      </c>
    </row>
    <row r="95" spans="2:8" ht="20.399999999999999" customHeight="1" thickBot="1" x14ac:dyDescent="0.35">
      <c r="B95" s="28" t="s">
        <v>454</v>
      </c>
      <c r="C95" s="73" t="s">
        <v>371</v>
      </c>
      <c r="D95" s="73">
        <v>120</v>
      </c>
      <c r="E95" s="111">
        <v>1.43</v>
      </c>
      <c r="F95" s="111">
        <v>1.2130000000000001</v>
      </c>
      <c r="G95" s="111">
        <v>18.994</v>
      </c>
      <c r="H95" s="112">
        <v>92.611999999999995</v>
      </c>
    </row>
    <row r="96" spans="2:8" ht="18.600000000000001" customHeight="1" thickBot="1" x14ac:dyDescent="0.35">
      <c r="B96" s="52" t="s">
        <v>7</v>
      </c>
      <c r="C96" s="10" t="s">
        <v>6</v>
      </c>
      <c r="D96" s="10">
        <v>80</v>
      </c>
      <c r="E96" s="113">
        <v>0.32</v>
      </c>
      <c r="F96" s="113">
        <v>0.32</v>
      </c>
      <c r="G96" s="113">
        <v>10.4</v>
      </c>
      <c r="H96" s="114">
        <v>45.76</v>
      </c>
    </row>
    <row r="97" spans="2:8" ht="18.600000000000001" customHeight="1" thickBot="1" x14ac:dyDescent="0.35">
      <c r="B97" s="5" t="s">
        <v>146</v>
      </c>
      <c r="C97" s="3" t="s">
        <v>24</v>
      </c>
      <c r="D97" s="3">
        <v>200</v>
      </c>
      <c r="E97" s="26">
        <v>0.2</v>
      </c>
      <c r="F97" s="26">
        <v>0</v>
      </c>
      <c r="G97" s="26">
        <v>1.2</v>
      </c>
      <c r="H97" s="26">
        <v>6</v>
      </c>
    </row>
    <row r="98" spans="2:8" ht="15" thickBot="1" x14ac:dyDescent="0.35">
      <c r="B98" s="161" t="s">
        <v>198</v>
      </c>
      <c r="C98" s="162"/>
      <c r="D98" s="163"/>
      <c r="E98" s="164">
        <f>SUM(E89:E92,E95:E97)</f>
        <v>32.160000000000004</v>
      </c>
      <c r="F98" s="164">
        <f>SUM(F89:F92,F95:F97)</f>
        <v>16.203000000000003</v>
      </c>
      <c r="G98" s="164">
        <f>SUM(G89:G92,G95:G97)</f>
        <v>90.744000000000014</v>
      </c>
      <c r="H98" s="164">
        <f>SUM(H89:H92,H95:H97)</f>
        <v>638.03199999999993</v>
      </c>
    </row>
    <row r="99" spans="2:8" ht="17.399999999999999" customHeight="1" thickBot="1" x14ac:dyDescent="0.35">
      <c r="B99" s="161" t="s">
        <v>197</v>
      </c>
      <c r="C99" s="162"/>
      <c r="D99" s="162"/>
      <c r="E99" s="178">
        <f>SUM(E89:E91,E93,E95:E97)</f>
        <v>24.227</v>
      </c>
      <c r="F99" s="178">
        <f>SUM(F89:F91,F93,F95:F97)</f>
        <v>20.484999999999999</v>
      </c>
      <c r="G99" s="178">
        <f>SUM(G89:G91,G93,G95:G97)</f>
        <v>93.263000000000019</v>
      </c>
      <c r="H99" s="178">
        <f>SUM(H89:H91,H93,H95:H97)</f>
        <v>654.98299999999995</v>
      </c>
    </row>
    <row r="100" spans="2:8" ht="15" thickBot="1" x14ac:dyDescent="0.35">
      <c r="B100" s="7" t="s">
        <v>21</v>
      </c>
    </row>
    <row r="101" spans="2:8" ht="22.8" customHeight="1" thickBot="1" x14ac:dyDescent="0.35">
      <c r="B101" s="169" t="s">
        <v>20</v>
      </c>
      <c r="C101" s="150" t="s">
        <v>19</v>
      </c>
      <c r="D101" s="150" t="s">
        <v>39</v>
      </c>
      <c r="E101" s="151" t="s">
        <v>17</v>
      </c>
      <c r="F101" s="152"/>
      <c r="G101" s="153"/>
      <c r="H101" s="150" t="s">
        <v>16</v>
      </c>
    </row>
    <row r="102" spans="2:8" ht="15" thickBot="1" x14ac:dyDescent="0.35">
      <c r="B102" s="170"/>
      <c r="C102" s="159"/>
      <c r="D102" s="159"/>
      <c r="E102" s="160" t="s">
        <v>14</v>
      </c>
      <c r="F102" s="160" t="s">
        <v>13</v>
      </c>
      <c r="G102" s="160" t="s">
        <v>12</v>
      </c>
      <c r="H102" s="159"/>
    </row>
    <row r="103" spans="2:8" ht="18" customHeight="1" thickBot="1" x14ac:dyDescent="0.35">
      <c r="B103" s="5" t="s">
        <v>455</v>
      </c>
      <c r="C103" s="3" t="s">
        <v>372</v>
      </c>
      <c r="D103" s="3">
        <v>160</v>
      </c>
      <c r="E103" s="26">
        <v>31.818999999999999</v>
      </c>
      <c r="F103" s="26">
        <v>21.343</v>
      </c>
      <c r="G103" s="26">
        <v>29.027000000000001</v>
      </c>
      <c r="H103" s="26">
        <v>435.46899999999999</v>
      </c>
    </row>
    <row r="104" spans="2:8" ht="18" customHeight="1" thickBot="1" x14ac:dyDescent="0.35">
      <c r="B104" s="5" t="s">
        <v>46</v>
      </c>
      <c r="C104" s="3" t="s">
        <v>45</v>
      </c>
      <c r="D104" s="3">
        <v>30</v>
      </c>
      <c r="E104" s="26">
        <v>0.27</v>
      </c>
      <c r="F104" s="26">
        <v>0.12</v>
      </c>
      <c r="G104" s="26">
        <v>2.91</v>
      </c>
      <c r="H104" s="26">
        <v>13.8</v>
      </c>
    </row>
    <row r="105" spans="2:8" ht="18" customHeight="1" thickBot="1" x14ac:dyDescent="0.35">
      <c r="B105" s="14" t="s">
        <v>32</v>
      </c>
      <c r="C105" s="13" t="s">
        <v>55</v>
      </c>
      <c r="D105" s="13">
        <v>20</v>
      </c>
      <c r="E105" s="25">
        <v>0.52</v>
      </c>
      <c r="F105" s="25">
        <v>6</v>
      </c>
      <c r="G105" s="25">
        <v>0.56000000000000005</v>
      </c>
      <c r="H105" s="71">
        <v>58.8</v>
      </c>
    </row>
    <row r="106" spans="2:8" ht="18" customHeight="1" thickBot="1" x14ac:dyDescent="0.35">
      <c r="B106" s="39" t="s">
        <v>80</v>
      </c>
      <c r="C106" s="51" t="s">
        <v>79</v>
      </c>
      <c r="D106" s="51">
        <v>200</v>
      </c>
      <c r="E106" s="104">
        <v>0</v>
      </c>
      <c r="F106" s="104">
        <v>0</v>
      </c>
      <c r="G106" s="104">
        <v>0</v>
      </c>
      <c r="H106" s="104">
        <v>0</v>
      </c>
    </row>
    <row r="107" spans="2:8" ht="18" customHeight="1" thickBot="1" x14ac:dyDescent="0.35">
      <c r="B107" s="183" t="s">
        <v>2</v>
      </c>
      <c r="C107" s="184"/>
      <c r="D107" s="185"/>
      <c r="E107" s="227">
        <f>SUM(E103:E106)</f>
        <v>32.609000000000002</v>
      </c>
      <c r="F107" s="227">
        <f>SUM(F103:F106)</f>
        <v>27.463000000000001</v>
      </c>
      <c r="G107" s="227">
        <f>SUM(G103:G106)</f>
        <v>32.497</v>
      </c>
      <c r="H107" s="227">
        <f>SUM(H103:H106)</f>
        <v>508.06900000000002</v>
      </c>
    </row>
    <row r="108" spans="2:8" ht="19.2" customHeight="1" thickBot="1" x14ac:dyDescent="0.35">
      <c r="B108" s="188" t="s">
        <v>1</v>
      </c>
      <c r="C108" s="172"/>
      <c r="D108" s="173"/>
      <c r="E108" s="226">
        <f>SUM(E84+E98+E107)</f>
        <v>80.149000000000001</v>
      </c>
      <c r="F108" s="226">
        <f>SUM(F84+F98+F107)</f>
        <v>51.016000000000005</v>
      </c>
      <c r="G108" s="226">
        <f>SUM(G84+G98+G107)</f>
        <v>204.65100000000001</v>
      </c>
      <c r="H108" s="226">
        <f>SUM(H84+H98+H107)</f>
        <v>1596.1609999999998</v>
      </c>
    </row>
    <row r="109" spans="2:8" ht="15" thickBot="1" x14ac:dyDescent="0.35">
      <c r="B109" s="175" t="s">
        <v>0</v>
      </c>
      <c r="C109" s="176"/>
      <c r="D109" s="177"/>
      <c r="E109" s="226">
        <f>SUM(E84+E99+E107)</f>
        <v>72.216000000000008</v>
      </c>
      <c r="F109" s="226">
        <f>SUM(F84+F99+F107)</f>
        <v>55.298000000000002</v>
      </c>
      <c r="G109" s="226">
        <f>SUM(G84+G99+G107)</f>
        <v>207.17000000000002</v>
      </c>
      <c r="H109" s="226">
        <f>SUM(H84+H99+H107)</f>
        <v>1613.1119999999999</v>
      </c>
    </row>
    <row r="110" spans="2:8" ht="6" customHeight="1" thickBot="1" x14ac:dyDescent="0.35">
      <c r="B110" s="24"/>
      <c r="C110" s="24"/>
      <c r="D110" s="24"/>
      <c r="E110" s="53"/>
      <c r="F110" s="53"/>
      <c r="G110" s="53"/>
      <c r="H110" s="53"/>
    </row>
    <row r="111" spans="2:8" ht="15" hidden="1" thickBot="1" x14ac:dyDescent="0.35">
      <c r="B111" s="24"/>
      <c r="C111" s="24"/>
      <c r="D111" s="24"/>
      <c r="E111" s="53"/>
      <c r="F111" s="53"/>
      <c r="G111" s="53"/>
      <c r="H111" s="53"/>
    </row>
    <row r="112" spans="2:8" s="1" customFormat="1" ht="24" customHeight="1" thickBot="1" x14ac:dyDescent="0.35">
      <c r="B112" s="144" t="s">
        <v>352</v>
      </c>
      <c r="C112" s="145" t="s">
        <v>239</v>
      </c>
      <c r="D112" s="146"/>
      <c r="E112" s="147"/>
      <c r="F112" s="145" t="s">
        <v>78</v>
      </c>
      <c r="G112" s="146"/>
      <c r="H112" s="147"/>
    </row>
    <row r="113" spans="2:8" ht="17.399999999999999" customHeight="1" thickBot="1" x14ac:dyDescent="0.35">
      <c r="B113" s="22" t="s">
        <v>49</v>
      </c>
    </row>
    <row r="114" spans="2:8" ht="15" thickBot="1" x14ac:dyDescent="0.35">
      <c r="B114" s="148"/>
      <c r="C114" s="149"/>
      <c r="D114" s="150" t="s">
        <v>39</v>
      </c>
      <c r="E114" s="151" t="s">
        <v>17</v>
      </c>
      <c r="F114" s="152"/>
      <c r="G114" s="153"/>
      <c r="H114" s="150" t="s">
        <v>48</v>
      </c>
    </row>
    <row r="115" spans="2:8" x14ac:dyDescent="0.3">
      <c r="B115" s="208" t="s">
        <v>20</v>
      </c>
      <c r="C115" s="155" t="s">
        <v>19</v>
      </c>
      <c r="D115" s="156"/>
      <c r="E115" s="155" t="s">
        <v>14</v>
      </c>
      <c r="F115" s="155" t="s">
        <v>13</v>
      </c>
      <c r="G115" s="155" t="s">
        <v>12</v>
      </c>
      <c r="H115" s="156"/>
    </row>
    <row r="116" spans="2:8" ht="15" thickBot="1" x14ac:dyDescent="0.35">
      <c r="B116" s="157"/>
      <c r="C116" s="158"/>
      <c r="D116" s="159"/>
      <c r="E116" s="160" t="s">
        <v>37</v>
      </c>
      <c r="F116" s="160" t="s">
        <v>36</v>
      </c>
      <c r="G116" s="160" t="s">
        <v>35</v>
      </c>
      <c r="H116" s="159"/>
    </row>
    <row r="117" spans="2:8" ht="15" thickBot="1" x14ac:dyDescent="0.35">
      <c r="B117" s="21" t="s">
        <v>373</v>
      </c>
      <c r="C117" s="20" t="s">
        <v>374</v>
      </c>
      <c r="D117" s="20">
        <v>220</v>
      </c>
      <c r="E117" s="49">
        <v>9.1300000000000008</v>
      </c>
      <c r="F117" s="49">
        <v>7.71</v>
      </c>
      <c r="G117" s="49">
        <v>45.08</v>
      </c>
      <c r="H117" s="49">
        <v>286.29000000000002</v>
      </c>
    </row>
    <row r="118" spans="2:8" ht="15" thickBot="1" x14ac:dyDescent="0.35">
      <c r="B118" s="21" t="s">
        <v>255</v>
      </c>
      <c r="C118" s="20" t="s">
        <v>375</v>
      </c>
      <c r="D118" s="20" t="s">
        <v>376</v>
      </c>
      <c r="E118" s="49">
        <v>7.13</v>
      </c>
      <c r="F118" s="49">
        <v>8.39</v>
      </c>
      <c r="G118" s="49">
        <v>16.25</v>
      </c>
      <c r="H118" s="49">
        <v>169.03</v>
      </c>
    </row>
    <row r="119" spans="2:8" ht="15" thickBot="1" x14ac:dyDescent="0.35">
      <c r="B119" s="21" t="s">
        <v>44</v>
      </c>
      <c r="C119" s="20" t="s">
        <v>75</v>
      </c>
      <c r="D119" s="20">
        <v>120</v>
      </c>
      <c r="E119" s="49">
        <v>0.48</v>
      </c>
      <c r="F119" s="49">
        <v>0.48</v>
      </c>
      <c r="G119" s="49">
        <v>15.6</v>
      </c>
      <c r="H119" s="49">
        <v>68.64</v>
      </c>
    </row>
    <row r="120" spans="2:8" ht="15" thickBot="1" x14ac:dyDescent="0.35">
      <c r="B120" s="21" t="s">
        <v>74</v>
      </c>
      <c r="C120" s="20" t="s">
        <v>73</v>
      </c>
      <c r="D120" s="20">
        <v>200</v>
      </c>
      <c r="E120" s="49">
        <v>0</v>
      </c>
      <c r="F120" s="49">
        <v>0</v>
      </c>
      <c r="G120" s="49">
        <v>0</v>
      </c>
      <c r="H120" s="49">
        <v>0</v>
      </c>
    </row>
    <row r="121" spans="2:8" ht="15" thickBot="1" x14ac:dyDescent="0.35">
      <c r="B121" s="161" t="s">
        <v>23</v>
      </c>
      <c r="C121" s="162"/>
      <c r="D121" s="163"/>
      <c r="E121" s="164">
        <f>SUM(E117:E120)</f>
        <v>16.740000000000002</v>
      </c>
      <c r="F121" s="164">
        <f>SUM(F117:F120)</f>
        <v>16.580000000000002</v>
      </c>
      <c r="G121" s="164">
        <f>SUM(G117:G120)</f>
        <v>76.929999999999993</v>
      </c>
      <c r="H121" s="164">
        <f>SUM(H117:H120)</f>
        <v>523.96</v>
      </c>
    </row>
    <row r="122" spans="2:8" ht="19.2" customHeight="1" thickBot="1" x14ac:dyDescent="0.35">
      <c r="B122" s="7" t="s">
        <v>40</v>
      </c>
    </row>
    <row r="123" spans="2:8" ht="15" thickBot="1" x14ac:dyDescent="0.35">
      <c r="B123" s="179"/>
      <c r="C123" s="180"/>
      <c r="D123" s="150" t="s">
        <v>39</v>
      </c>
      <c r="E123" s="151" t="s">
        <v>17</v>
      </c>
      <c r="F123" s="152"/>
      <c r="G123" s="153"/>
      <c r="H123" s="181" t="s">
        <v>252</v>
      </c>
    </row>
    <row r="124" spans="2:8" x14ac:dyDescent="0.3">
      <c r="B124" s="208" t="s">
        <v>20</v>
      </c>
      <c r="C124" s="155" t="s">
        <v>19</v>
      </c>
      <c r="D124" s="156"/>
      <c r="E124" s="155" t="s">
        <v>14</v>
      </c>
      <c r="F124" s="155" t="s">
        <v>13</v>
      </c>
      <c r="G124" s="155" t="s">
        <v>12</v>
      </c>
      <c r="H124" s="155" t="s">
        <v>251</v>
      </c>
    </row>
    <row r="125" spans="2:8" ht="15" thickBot="1" x14ac:dyDescent="0.35">
      <c r="B125" s="157"/>
      <c r="C125" s="158"/>
      <c r="D125" s="159"/>
      <c r="E125" s="160" t="s">
        <v>37</v>
      </c>
      <c r="F125" s="160" t="s">
        <v>36</v>
      </c>
      <c r="G125" s="160" t="s">
        <v>35</v>
      </c>
      <c r="H125" s="158"/>
    </row>
    <row r="126" spans="2:8" ht="18.600000000000001" customHeight="1" thickBot="1" x14ac:dyDescent="0.35">
      <c r="B126" s="21" t="s">
        <v>250</v>
      </c>
      <c r="C126" s="20" t="s">
        <v>249</v>
      </c>
      <c r="D126" s="20">
        <v>150</v>
      </c>
      <c r="E126" s="49">
        <v>4.8899999999999997</v>
      </c>
      <c r="F126" s="49">
        <v>4.18</v>
      </c>
      <c r="G126" s="49">
        <v>19.670000000000002</v>
      </c>
      <c r="H126" s="49">
        <v>135.87</v>
      </c>
    </row>
    <row r="127" spans="2:8" ht="18" customHeight="1" thickBot="1" x14ac:dyDescent="0.35">
      <c r="B127" s="34" t="s">
        <v>32</v>
      </c>
      <c r="C127" s="20" t="s">
        <v>355</v>
      </c>
      <c r="D127" s="20">
        <v>10</v>
      </c>
      <c r="E127" s="49">
        <v>0.26</v>
      </c>
      <c r="F127" s="49">
        <v>3</v>
      </c>
      <c r="G127" s="49">
        <v>0.28000000000000003</v>
      </c>
      <c r="H127" s="49">
        <v>29.4</v>
      </c>
    </row>
    <row r="128" spans="2:8" ht="18" customHeight="1" thickBot="1" x14ac:dyDescent="0.35">
      <c r="B128" s="21" t="s">
        <v>9</v>
      </c>
      <c r="C128" s="20" t="s">
        <v>8</v>
      </c>
      <c r="D128" s="20">
        <v>20</v>
      </c>
      <c r="E128" s="49">
        <v>1.48</v>
      </c>
      <c r="F128" s="49">
        <v>0.32</v>
      </c>
      <c r="G128" s="49">
        <v>8.56</v>
      </c>
      <c r="H128" s="49">
        <v>43.04</v>
      </c>
    </row>
    <row r="129" spans="2:8" ht="21" customHeight="1" thickBot="1" x14ac:dyDescent="0.35">
      <c r="B129" s="98" t="s">
        <v>300</v>
      </c>
      <c r="C129" s="20" t="s">
        <v>377</v>
      </c>
      <c r="D129" s="20">
        <v>110</v>
      </c>
      <c r="E129" s="49">
        <v>22.28</v>
      </c>
      <c r="F129" s="49">
        <v>14.58</v>
      </c>
      <c r="G129" s="49">
        <v>3.84</v>
      </c>
      <c r="H129" s="49">
        <v>235.73</v>
      </c>
    </row>
    <row r="130" spans="2:8" ht="18.600000000000001" customHeight="1" thickBot="1" x14ac:dyDescent="0.35">
      <c r="B130" s="14" t="s">
        <v>329</v>
      </c>
      <c r="C130" s="10" t="s">
        <v>378</v>
      </c>
      <c r="D130" s="10" t="s">
        <v>379</v>
      </c>
      <c r="E130" s="113">
        <v>8.2899999999999991</v>
      </c>
      <c r="F130" s="113">
        <v>6.25</v>
      </c>
      <c r="G130" s="113">
        <v>36.950000000000003</v>
      </c>
      <c r="H130" s="114">
        <v>237.2</v>
      </c>
    </row>
    <row r="131" spans="2:8" ht="18.600000000000001" customHeight="1" thickBot="1" x14ac:dyDescent="0.35">
      <c r="B131" s="14" t="s">
        <v>32</v>
      </c>
      <c r="C131" s="13" t="s">
        <v>106</v>
      </c>
      <c r="D131" s="13">
        <v>30</v>
      </c>
      <c r="E131" s="25">
        <v>0.78</v>
      </c>
      <c r="F131" s="25">
        <v>9</v>
      </c>
      <c r="G131" s="25">
        <v>0.84</v>
      </c>
      <c r="H131" s="71">
        <v>88.2</v>
      </c>
    </row>
    <row r="132" spans="2:8" ht="19.8" customHeight="1" thickBot="1" x14ac:dyDescent="0.35">
      <c r="B132" s="39" t="s">
        <v>247</v>
      </c>
      <c r="C132" s="51" t="s">
        <v>380</v>
      </c>
      <c r="D132" s="51">
        <v>120</v>
      </c>
      <c r="E132" s="104">
        <v>3.97</v>
      </c>
      <c r="F132" s="104">
        <v>0.51</v>
      </c>
      <c r="G132" s="104">
        <v>38.58</v>
      </c>
      <c r="H132" s="104">
        <v>174.79</v>
      </c>
    </row>
    <row r="133" spans="2:8" ht="16.8" customHeight="1" thickBot="1" x14ac:dyDescent="0.35">
      <c r="B133" s="33" t="s">
        <v>245</v>
      </c>
      <c r="C133" s="38" t="s">
        <v>381</v>
      </c>
      <c r="D133" s="38">
        <v>110</v>
      </c>
      <c r="E133" s="115">
        <v>2.08</v>
      </c>
      <c r="F133" s="115">
        <v>7.84</v>
      </c>
      <c r="G133" s="115">
        <v>9.7100000000000009</v>
      </c>
      <c r="H133" s="116">
        <v>117.73</v>
      </c>
    </row>
    <row r="134" spans="2:8" ht="19.8" customHeight="1" thickBot="1" x14ac:dyDescent="0.35">
      <c r="B134" s="21" t="s">
        <v>7</v>
      </c>
      <c r="C134" s="20" t="s">
        <v>243</v>
      </c>
      <c r="D134" s="20">
        <v>70</v>
      </c>
      <c r="E134" s="49">
        <v>0.28000000000000003</v>
      </c>
      <c r="F134" s="49">
        <v>0.28000000000000003</v>
      </c>
      <c r="G134" s="49">
        <v>9.1</v>
      </c>
      <c r="H134" s="49">
        <v>40.04</v>
      </c>
    </row>
    <row r="135" spans="2:8" ht="15" thickBot="1" x14ac:dyDescent="0.35">
      <c r="B135" s="5" t="s">
        <v>242</v>
      </c>
      <c r="C135" s="3" t="s">
        <v>24</v>
      </c>
      <c r="D135" s="3">
        <v>200</v>
      </c>
      <c r="E135" s="26">
        <v>0</v>
      </c>
      <c r="F135" s="26">
        <v>0</v>
      </c>
      <c r="G135" s="26">
        <v>1.4</v>
      </c>
      <c r="H135" s="26">
        <v>6</v>
      </c>
    </row>
    <row r="136" spans="2:8" ht="15" thickBot="1" x14ac:dyDescent="0.35">
      <c r="B136" s="161" t="s">
        <v>198</v>
      </c>
      <c r="C136" s="162"/>
      <c r="D136" s="163"/>
      <c r="E136" s="164">
        <f>SUM(E126:E129,E132:E135)</f>
        <v>35.24</v>
      </c>
      <c r="F136" s="164">
        <f>SUM(F126:F129,F132:F135)</f>
        <v>30.71</v>
      </c>
      <c r="G136" s="164">
        <f>SUM(G126:G129,G132:G135)</f>
        <v>91.140000000000015</v>
      </c>
      <c r="H136" s="164">
        <f>SUM(H126:H129,H132:H135)</f>
        <v>782.59999999999991</v>
      </c>
    </row>
    <row r="137" spans="2:8" ht="15" thickBot="1" x14ac:dyDescent="0.35">
      <c r="B137" s="161" t="s">
        <v>197</v>
      </c>
      <c r="C137" s="162"/>
      <c r="D137" s="162"/>
      <c r="E137" s="178">
        <f>SUM(E126:E128,E130:E131,E133:E135)</f>
        <v>18.059999999999999</v>
      </c>
      <c r="F137" s="178">
        <f>SUM(F126:F128,F130:F131,F133:F135)</f>
        <v>30.87</v>
      </c>
      <c r="G137" s="178">
        <f>SUM(G126:G128,G130:G131,G133:G135)</f>
        <v>86.510000000000019</v>
      </c>
      <c r="H137" s="178">
        <f>SUM(H126:H128,H130:H131,H133:H135)</f>
        <v>697.48</v>
      </c>
    </row>
    <row r="138" spans="2:8" ht="15" thickBot="1" x14ac:dyDescent="0.35">
      <c r="B138" s="7" t="s">
        <v>21</v>
      </c>
    </row>
    <row r="139" spans="2:8" ht="22.8" customHeight="1" thickBot="1" x14ac:dyDescent="0.35">
      <c r="B139" s="169" t="s">
        <v>20</v>
      </c>
      <c r="C139" s="150" t="s">
        <v>19</v>
      </c>
      <c r="D139" s="150" t="s">
        <v>39</v>
      </c>
      <c r="E139" s="151" t="s">
        <v>17</v>
      </c>
      <c r="F139" s="152"/>
      <c r="G139" s="153"/>
      <c r="H139" s="150" t="s">
        <v>16</v>
      </c>
    </row>
    <row r="140" spans="2:8" ht="15" thickBot="1" x14ac:dyDescent="0.35">
      <c r="B140" s="170"/>
      <c r="C140" s="159"/>
      <c r="D140" s="159"/>
      <c r="E140" s="160" t="s">
        <v>14</v>
      </c>
      <c r="F140" s="160" t="s">
        <v>13</v>
      </c>
      <c r="G140" s="160" t="s">
        <v>12</v>
      </c>
      <c r="H140" s="159"/>
    </row>
    <row r="141" spans="2:8" ht="19.8" customHeight="1" thickBot="1" x14ac:dyDescent="0.35">
      <c r="B141" s="48" t="s">
        <v>330</v>
      </c>
      <c r="C141" s="3" t="s">
        <v>241</v>
      </c>
      <c r="D141" s="3" t="s">
        <v>382</v>
      </c>
      <c r="E141" s="26">
        <v>19.37</v>
      </c>
      <c r="F141" s="26">
        <v>10.88</v>
      </c>
      <c r="G141" s="26">
        <v>10.84</v>
      </c>
      <c r="H141" s="26">
        <v>218.73</v>
      </c>
    </row>
    <row r="142" spans="2:8" ht="18.600000000000001" customHeight="1" thickBot="1" x14ac:dyDescent="0.35">
      <c r="B142" s="14" t="s">
        <v>32</v>
      </c>
      <c r="C142" s="13" t="s">
        <v>106</v>
      </c>
      <c r="D142" s="13">
        <v>40</v>
      </c>
      <c r="E142" s="25">
        <v>1.04</v>
      </c>
      <c r="F142" s="25">
        <v>12</v>
      </c>
      <c r="G142" s="25">
        <v>1.1200000000000001</v>
      </c>
      <c r="H142" s="71">
        <v>117.6</v>
      </c>
    </row>
    <row r="143" spans="2:8" ht="19.8" customHeight="1" thickBot="1" x14ac:dyDescent="0.35">
      <c r="B143" s="48" t="s">
        <v>143</v>
      </c>
      <c r="C143" s="3" t="s">
        <v>45</v>
      </c>
      <c r="D143" s="3">
        <v>25</v>
      </c>
      <c r="E143" s="26">
        <v>1.4750000000000001</v>
      </c>
      <c r="F143" s="26">
        <v>5.25</v>
      </c>
      <c r="G143" s="26">
        <v>12.5</v>
      </c>
      <c r="H143" s="26">
        <v>92</v>
      </c>
    </row>
    <row r="144" spans="2:8" ht="20.399999999999999" customHeight="1" thickBot="1" x14ac:dyDescent="0.35">
      <c r="B144" s="39" t="s">
        <v>54</v>
      </c>
      <c r="C144" s="51" t="s">
        <v>53</v>
      </c>
      <c r="D144" s="51">
        <v>200</v>
      </c>
      <c r="E144" s="104">
        <v>0</v>
      </c>
      <c r="F144" s="104">
        <v>0</v>
      </c>
      <c r="G144" s="104">
        <v>0</v>
      </c>
      <c r="H144" s="104">
        <v>0</v>
      </c>
    </row>
    <row r="145" spans="2:8" ht="18" customHeight="1" thickBot="1" x14ac:dyDescent="0.35">
      <c r="B145" s="183" t="s">
        <v>2</v>
      </c>
      <c r="C145" s="184"/>
      <c r="D145" s="185"/>
      <c r="E145" s="224">
        <f>SUM(E141:E144)</f>
        <v>21.885000000000002</v>
      </c>
      <c r="F145" s="224">
        <f>SUM(F141:F144)</f>
        <v>28.130000000000003</v>
      </c>
      <c r="G145" s="224">
        <f>SUM(G141:G144)</f>
        <v>24.46</v>
      </c>
      <c r="H145" s="225">
        <f>SUM(H141:H144)</f>
        <v>428.33</v>
      </c>
    </row>
    <row r="146" spans="2:8" ht="18.600000000000001" customHeight="1" thickBot="1" x14ac:dyDescent="0.35">
      <c r="B146" s="188" t="s">
        <v>1</v>
      </c>
      <c r="C146" s="172"/>
      <c r="D146" s="173"/>
      <c r="E146" s="164">
        <f>SUM(E121+E136+E145)</f>
        <v>73.865000000000009</v>
      </c>
      <c r="F146" s="164">
        <f>SUM(F121+F136+F145)</f>
        <v>75.420000000000016</v>
      </c>
      <c r="G146" s="164">
        <f>SUM(G121+G136+G145)</f>
        <v>192.53</v>
      </c>
      <c r="H146" s="226">
        <f>SUM(H121+H136+H145)</f>
        <v>1734.8899999999999</v>
      </c>
    </row>
    <row r="147" spans="2:8" ht="18.600000000000001" customHeight="1" thickBot="1" x14ac:dyDescent="0.35">
      <c r="B147" s="175" t="s">
        <v>0</v>
      </c>
      <c r="C147" s="176"/>
      <c r="D147" s="177"/>
      <c r="E147" s="178">
        <f>SUM(E121+E137+E145)</f>
        <v>56.685000000000002</v>
      </c>
      <c r="F147" s="178">
        <f>SUM(F121+F137+F145)</f>
        <v>75.580000000000013</v>
      </c>
      <c r="G147" s="178">
        <f>SUM(G121+G137+G145)</f>
        <v>187.9</v>
      </c>
      <c r="H147" s="178">
        <f>SUM(H121+H137+H145)</f>
        <v>1649.77</v>
      </c>
    </row>
    <row r="148" spans="2:8" ht="8.4" customHeight="1" thickBot="1" x14ac:dyDescent="0.35">
      <c r="B148" s="24"/>
      <c r="C148" s="24"/>
      <c r="D148" s="24"/>
      <c r="E148" s="53"/>
      <c r="F148" s="53"/>
      <c r="G148" s="53"/>
      <c r="H148" s="53"/>
    </row>
    <row r="149" spans="2:8" s="1" customFormat="1" ht="24" customHeight="1" thickBot="1" x14ac:dyDescent="0.35">
      <c r="B149" s="144" t="s">
        <v>352</v>
      </c>
      <c r="C149" s="145" t="s">
        <v>239</v>
      </c>
      <c r="D149" s="146"/>
      <c r="E149" s="147"/>
      <c r="F149" s="145" t="s">
        <v>50</v>
      </c>
      <c r="G149" s="146"/>
      <c r="H149" s="147"/>
    </row>
    <row r="150" spans="2:8" ht="15" thickBot="1" x14ac:dyDescent="0.35">
      <c r="B150" s="22" t="s">
        <v>49</v>
      </c>
    </row>
    <row r="151" spans="2:8" ht="15" thickBot="1" x14ac:dyDescent="0.35">
      <c r="B151" s="148"/>
      <c r="C151" s="149"/>
      <c r="D151" s="149"/>
      <c r="E151" s="151" t="s">
        <v>17</v>
      </c>
      <c r="F151" s="152"/>
      <c r="G151" s="153"/>
      <c r="H151" s="150" t="s">
        <v>48</v>
      </c>
    </row>
    <row r="152" spans="2:8" x14ac:dyDescent="0.3">
      <c r="B152" s="154" t="s">
        <v>20</v>
      </c>
      <c r="C152" s="155" t="s">
        <v>19</v>
      </c>
      <c r="D152" s="155" t="s">
        <v>39</v>
      </c>
      <c r="E152" s="155" t="s">
        <v>14</v>
      </c>
      <c r="F152" s="155" t="s">
        <v>13</v>
      </c>
      <c r="G152" s="155" t="s">
        <v>12</v>
      </c>
      <c r="H152" s="156"/>
    </row>
    <row r="153" spans="2:8" ht="15" thickBot="1" x14ac:dyDescent="0.35">
      <c r="B153" s="157"/>
      <c r="C153" s="158"/>
      <c r="D153" s="158"/>
      <c r="E153" s="160" t="s">
        <v>37</v>
      </c>
      <c r="F153" s="160" t="s">
        <v>36</v>
      </c>
      <c r="G153" s="160" t="s">
        <v>35</v>
      </c>
      <c r="H153" s="159"/>
    </row>
    <row r="154" spans="2:8" ht="15" thickBot="1" x14ac:dyDescent="0.35">
      <c r="B154" s="48" t="s">
        <v>238</v>
      </c>
      <c r="C154" s="8" t="s">
        <v>459</v>
      </c>
      <c r="D154" s="8">
        <v>350</v>
      </c>
      <c r="E154" s="47">
        <v>9.91</v>
      </c>
      <c r="F154" s="47">
        <v>6.04</v>
      </c>
      <c r="G154" s="47">
        <v>50.87</v>
      </c>
      <c r="H154" s="47">
        <v>297.48</v>
      </c>
    </row>
    <row r="155" spans="2:8" ht="15" thickBot="1" x14ac:dyDescent="0.35">
      <c r="B155" s="5" t="s">
        <v>46</v>
      </c>
      <c r="C155" s="3" t="s">
        <v>45</v>
      </c>
      <c r="D155" s="3">
        <v>30</v>
      </c>
      <c r="E155" s="26">
        <v>0.27</v>
      </c>
      <c r="F155" s="26">
        <v>0.12</v>
      </c>
      <c r="G155" s="26">
        <v>2.91</v>
      </c>
      <c r="H155" s="26">
        <v>13.8</v>
      </c>
    </row>
    <row r="156" spans="2:8" ht="15" thickBot="1" x14ac:dyDescent="0.35">
      <c r="B156" s="48" t="s">
        <v>179</v>
      </c>
      <c r="C156" s="8" t="s">
        <v>178</v>
      </c>
      <c r="D156" s="8">
        <v>120</v>
      </c>
      <c r="E156" s="47">
        <v>4.08</v>
      </c>
      <c r="F156" s="47">
        <v>3</v>
      </c>
      <c r="G156" s="47">
        <v>5.88</v>
      </c>
      <c r="H156" s="47">
        <v>66.84</v>
      </c>
    </row>
    <row r="157" spans="2:8" ht="15" thickBot="1" x14ac:dyDescent="0.35">
      <c r="B157" s="5" t="s">
        <v>44</v>
      </c>
      <c r="C157" s="3" t="s">
        <v>354</v>
      </c>
      <c r="D157" s="3">
        <v>145</v>
      </c>
      <c r="E157" s="26">
        <v>0.57999999999999996</v>
      </c>
      <c r="F157" s="26">
        <v>0.57999999999999996</v>
      </c>
      <c r="G157" s="26">
        <v>18.850000000000001</v>
      </c>
      <c r="H157" s="26">
        <v>82.94</v>
      </c>
    </row>
    <row r="158" spans="2:8" ht="15" thickBot="1" x14ac:dyDescent="0.35">
      <c r="B158" s="5" t="s">
        <v>122</v>
      </c>
      <c r="C158" s="3" t="s">
        <v>121</v>
      </c>
      <c r="D158" s="3">
        <v>200</v>
      </c>
      <c r="E158" s="26">
        <v>0</v>
      </c>
      <c r="F158" s="26">
        <v>0</v>
      </c>
      <c r="G158" s="26">
        <v>0</v>
      </c>
      <c r="H158" s="26">
        <v>0</v>
      </c>
    </row>
    <row r="159" spans="2:8" ht="15" thickBot="1" x14ac:dyDescent="0.35">
      <c r="B159" s="161" t="s">
        <v>23</v>
      </c>
      <c r="C159" s="162"/>
      <c r="D159" s="163"/>
      <c r="E159" s="164">
        <f>SUM(E154:E158)</f>
        <v>14.84</v>
      </c>
      <c r="F159" s="164">
        <f>SUM(F154:F158)</f>
        <v>9.74</v>
      </c>
      <c r="G159" s="164">
        <f>SUM(G154:G158)</f>
        <v>78.510000000000005</v>
      </c>
      <c r="H159" s="164">
        <f>SUM(H154:H158)</f>
        <v>461.06</v>
      </c>
    </row>
    <row r="160" spans="2:8" ht="15" thickBot="1" x14ac:dyDescent="0.35">
      <c r="B160" s="7" t="s">
        <v>40</v>
      </c>
    </row>
    <row r="161" spans="2:8" ht="19.8" customHeight="1" thickBot="1" x14ac:dyDescent="0.35">
      <c r="B161" s="179"/>
      <c r="C161" s="180"/>
      <c r="D161" s="180"/>
      <c r="E161" s="151" t="s">
        <v>17</v>
      </c>
      <c r="F161" s="152"/>
      <c r="G161" s="153"/>
      <c r="H161" s="181" t="s">
        <v>16</v>
      </c>
    </row>
    <row r="162" spans="2:8" x14ac:dyDescent="0.3">
      <c r="B162" s="154" t="s">
        <v>20</v>
      </c>
      <c r="C162" s="155" t="s">
        <v>19</v>
      </c>
      <c r="D162" s="155" t="s">
        <v>39</v>
      </c>
      <c r="E162" s="155" t="s">
        <v>14</v>
      </c>
      <c r="F162" s="155" t="s">
        <v>13</v>
      </c>
      <c r="G162" s="155" t="s">
        <v>12</v>
      </c>
      <c r="H162" s="155" t="s">
        <v>38</v>
      </c>
    </row>
    <row r="163" spans="2:8" ht="15" thickBot="1" x14ac:dyDescent="0.35">
      <c r="B163" s="157"/>
      <c r="C163" s="158"/>
      <c r="D163" s="158"/>
      <c r="E163" s="160" t="s">
        <v>37</v>
      </c>
      <c r="F163" s="160" t="s">
        <v>36</v>
      </c>
      <c r="G163" s="160" t="s">
        <v>35</v>
      </c>
      <c r="H163" s="158"/>
    </row>
    <row r="164" spans="2:8" ht="16.05" customHeight="1" thickBot="1" x14ac:dyDescent="0.35">
      <c r="B164" s="36" t="s">
        <v>236</v>
      </c>
      <c r="C164" s="35" t="s">
        <v>235</v>
      </c>
      <c r="D164" s="32">
        <v>150</v>
      </c>
      <c r="E164" s="58">
        <v>1.91</v>
      </c>
      <c r="F164" s="58">
        <v>4.75</v>
      </c>
      <c r="G164" s="58">
        <v>11.38</v>
      </c>
      <c r="H164" s="110">
        <v>95.88</v>
      </c>
    </row>
    <row r="165" spans="2:8" s="11" customFormat="1" ht="16.95" customHeight="1" thickBot="1" x14ac:dyDescent="0.35">
      <c r="B165" s="34" t="s">
        <v>32</v>
      </c>
      <c r="C165" s="20" t="s">
        <v>355</v>
      </c>
      <c r="D165" s="20">
        <v>10</v>
      </c>
      <c r="E165" s="49">
        <v>0.26</v>
      </c>
      <c r="F165" s="49">
        <v>3</v>
      </c>
      <c r="G165" s="49">
        <v>0.28000000000000003</v>
      </c>
      <c r="H165" s="49">
        <v>29.4</v>
      </c>
    </row>
    <row r="166" spans="2:8" ht="16.95" customHeight="1" thickBot="1" x14ac:dyDescent="0.35">
      <c r="B166" s="5" t="s">
        <v>9</v>
      </c>
      <c r="C166" s="3" t="s">
        <v>8</v>
      </c>
      <c r="D166" s="3">
        <v>20</v>
      </c>
      <c r="E166" s="26">
        <v>1.48</v>
      </c>
      <c r="F166" s="26">
        <v>0.32</v>
      </c>
      <c r="G166" s="26">
        <v>8.56</v>
      </c>
      <c r="H166" s="26">
        <v>43.04</v>
      </c>
    </row>
    <row r="167" spans="2:8" ht="16.95" customHeight="1" thickBot="1" x14ac:dyDescent="0.35">
      <c r="B167" s="14" t="s">
        <v>383</v>
      </c>
      <c r="C167" s="13" t="s">
        <v>384</v>
      </c>
      <c r="D167" s="13">
        <v>110</v>
      </c>
      <c r="E167" s="25">
        <v>20.515000000000001</v>
      </c>
      <c r="F167" s="25">
        <v>0.374</v>
      </c>
      <c r="G167" s="25">
        <v>1.7000000000000001E-2</v>
      </c>
      <c r="H167" s="71">
        <v>85.488</v>
      </c>
    </row>
    <row r="168" spans="2:8" ht="16.95" customHeight="1" thickBot="1" x14ac:dyDescent="0.35">
      <c r="B168" s="50" t="s">
        <v>331</v>
      </c>
      <c r="C168" s="65" t="s">
        <v>385</v>
      </c>
      <c r="D168" s="13">
        <v>130</v>
      </c>
      <c r="E168" s="25">
        <v>24.122</v>
      </c>
      <c r="F168" s="25">
        <v>10.750999999999999</v>
      </c>
      <c r="G168" s="25">
        <v>26.422000000000001</v>
      </c>
      <c r="H168" s="71">
        <v>298.93799999999999</v>
      </c>
    </row>
    <row r="169" spans="2:8" ht="16.95" customHeight="1" thickBot="1" x14ac:dyDescent="0.35">
      <c r="B169" s="70" t="s">
        <v>232</v>
      </c>
      <c r="C169" s="3" t="s">
        <v>386</v>
      </c>
      <c r="D169" s="3">
        <v>200</v>
      </c>
      <c r="E169" s="26">
        <v>5.98</v>
      </c>
      <c r="F169" s="26">
        <v>5.09</v>
      </c>
      <c r="G169" s="26">
        <v>45.8</v>
      </c>
      <c r="H169" s="26">
        <v>252.94</v>
      </c>
    </row>
    <row r="170" spans="2:8" ht="16.95" customHeight="1" thickBot="1" x14ac:dyDescent="0.35">
      <c r="B170" s="5" t="s">
        <v>230</v>
      </c>
      <c r="C170" s="3" t="s">
        <v>387</v>
      </c>
      <c r="D170" s="3">
        <v>150</v>
      </c>
      <c r="E170" s="26">
        <v>1.917</v>
      </c>
      <c r="F170" s="26">
        <v>14.612</v>
      </c>
      <c r="G170" s="26">
        <v>8.4160000000000004</v>
      </c>
      <c r="H170" s="26">
        <v>172.84299999999999</v>
      </c>
    </row>
    <row r="171" spans="2:8" ht="16.95" customHeight="1" thickBot="1" x14ac:dyDescent="0.35">
      <c r="B171" s="5" t="s">
        <v>228</v>
      </c>
      <c r="C171" s="3" t="s">
        <v>227</v>
      </c>
      <c r="D171" s="3">
        <v>70</v>
      </c>
      <c r="E171" s="26">
        <v>0.56000000000000005</v>
      </c>
      <c r="F171" s="26">
        <v>0.14000000000000001</v>
      </c>
      <c r="G171" s="26">
        <v>1.61</v>
      </c>
      <c r="H171" s="26">
        <v>9.94</v>
      </c>
    </row>
    <row r="172" spans="2:8" ht="16.95" customHeight="1" thickBot="1" x14ac:dyDescent="0.35">
      <c r="B172" s="5" t="s">
        <v>132</v>
      </c>
      <c r="C172" s="3" t="s">
        <v>24</v>
      </c>
      <c r="D172" s="3">
        <v>200</v>
      </c>
      <c r="E172" s="26">
        <v>0.4</v>
      </c>
      <c r="F172" s="26">
        <v>0</v>
      </c>
      <c r="G172" s="26">
        <v>1.4</v>
      </c>
      <c r="H172" s="26">
        <v>8</v>
      </c>
    </row>
    <row r="173" spans="2:8" ht="20.399999999999999" customHeight="1" thickBot="1" x14ac:dyDescent="0.35">
      <c r="B173" s="161" t="s">
        <v>198</v>
      </c>
      <c r="C173" s="162"/>
      <c r="D173" s="163"/>
      <c r="E173" s="164">
        <f>SUM(E164:E167,E169:E172)</f>
        <v>33.021999999999998</v>
      </c>
      <c r="F173" s="164">
        <f>SUM(F164:F167,F169:F172)</f>
        <v>28.286000000000001</v>
      </c>
      <c r="G173" s="164">
        <f>SUM(G164:G167,G169:G172)</f>
        <v>77.462999999999994</v>
      </c>
      <c r="H173" s="164">
        <f>SUM(H164:H167,H169:H172)</f>
        <v>697.53100000000006</v>
      </c>
    </row>
    <row r="174" spans="2:8" ht="22.8" customHeight="1" thickBot="1" x14ac:dyDescent="0.35">
      <c r="B174" s="161" t="s">
        <v>197</v>
      </c>
      <c r="C174" s="162"/>
      <c r="D174" s="162"/>
      <c r="E174" s="178">
        <f>SUM(E164:E166,E168,E170:E172)</f>
        <v>30.648999999999997</v>
      </c>
      <c r="F174" s="178">
        <f>SUM(F164:F166,F168,F170:F172)</f>
        <v>33.573</v>
      </c>
      <c r="G174" s="178">
        <f>SUM(G164:G166,G168,G170:G172)</f>
        <v>58.067999999999991</v>
      </c>
      <c r="H174" s="178">
        <f>SUM(H164:H166,H168,H170:H172)</f>
        <v>658.04100000000005</v>
      </c>
    </row>
    <row r="175" spans="2:8" ht="15" thickBot="1" x14ac:dyDescent="0.35">
      <c r="B175" s="7" t="s">
        <v>21</v>
      </c>
    </row>
    <row r="176" spans="2:8" ht="22.8" customHeight="1" thickBot="1" x14ac:dyDescent="0.35">
      <c r="B176" s="169" t="s">
        <v>20</v>
      </c>
      <c r="C176" s="150" t="s">
        <v>19</v>
      </c>
      <c r="D176" s="150" t="s">
        <v>39</v>
      </c>
      <c r="E176" s="151" t="s">
        <v>17</v>
      </c>
      <c r="F176" s="152"/>
      <c r="G176" s="153"/>
      <c r="H176" s="150" t="s">
        <v>16</v>
      </c>
    </row>
    <row r="177" spans="2:8" ht="15" thickBot="1" x14ac:dyDescent="0.35">
      <c r="B177" s="170"/>
      <c r="C177" s="159"/>
      <c r="D177" s="159"/>
      <c r="E177" s="160" t="s">
        <v>14</v>
      </c>
      <c r="F177" s="160" t="s">
        <v>13</v>
      </c>
      <c r="G177" s="160" t="s">
        <v>12</v>
      </c>
      <c r="H177" s="159"/>
    </row>
    <row r="178" spans="2:8" ht="21" customHeight="1" thickBot="1" x14ac:dyDescent="0.35">
      <c r="B178" s="5" t="s">
        <v>388</v>
      </c>
      <c r="C178" s="3" t="s">
        <v>226</v>
      </c>
      <c r="D178" s="3" t="s">
        <v>56</v>
      </c>
      <c r="E178" s="26">
        <v>17.190000000000001</v>
      </c>
      <c r="F178" s="26">
        <v>20.48</v>
      </c>
      <c r="G178" s="26">
        <v>24.44</v>
      </c>
      <c r="H178" s="26">
        <v>353.87</v>
      </c>
    </row>
    <row r="179" spans="2:8" ht="15" thickBot="1" x14ac:dyDescent="0.35">
      <c r="B179" s="14" t="s">
        <v>32</v>
      </c>
      <c r="C179" s="13" t="s">
        <v>106</v>
      </c>
      <c r="D179" s="13">
        <v>30</v>
      </c>
      <c r="E179" s="25">
        <v>0.78</v>
      </c>
      <c r="F179" s="25">
        <v>9</v>
      </c>
      <c r="G179" s="25">
        <v>0.84</v>
      </c>
      <c r="H179" s="71">
        <v>88.2</v>
      </c>
    </row>
    <row r="180" spans="2:8" ht="17.399999999999999" customHeight="1" thickBot="1" x14ac:dyDescent="0.35">
      <c r="B180" s="21" t="s">
        <v>54</v>
      </c>
      <c r="C180" s="20" t="s">
        <v>53</v>
      </c>
      <c r="D180" s="20">
        <v>200</v>
      </c>
      <c r="E180" s="49">
        <v>0</v>
      </c>
      <c r="F180" s="49">
        <v>0</v>
      </c>
      <c r="G180" s="49">
        <v>0</v>
      </c>
      <c r="H180" s="49">
        <v>0</v>
      </c>
    </row>
    <row r="181" spans="2:8" ht="15" thickBot="1" x14ac:dyDescent="0.35">
      <c r="B181" s="161" t="s">
        <v>2</v>
      </c>
      <c r="C181" s="162"/>
      <c r="D181" s="163"/>
      <c r="E181" s="164">
        <f>SUM(E178:E180)</f>
        <v>17.970000000000002</v>
      </c>
      <c r="F181" s="164">
        <f>SUM(F178:F180)</f>
        <v>29.48</v>
      </c>
      <c r="G181" s="164">
        <f>SUM(G178:G180)</f>
        <v>25.28</v>
      </c>
      <c r="H181" s="164">
        <f>SUM(H178:H180)</f>
        <v>442.07</v>
      </c>
    </row>
    <row r="182" spans="2:8" ht="15" thickBot="1" x14ac:dyDescent="0.35">
      <c r="B182" s="161" t="s">
        <v>1</v>
      </c>
      <c r="C182" s="162"/>
      <c r="D182" s="163"/>
      <c r="E182" s="164">
        <f>SUM(E159+E173+E181)</f>
        <v>65.831999999999994</v>
      </c>
      <c r="F182" s="164">
        <f>SUM(F159+F173+F181)</f>
        <v>67.506</v>
      </c>
      <c r="G182" s="164">
        <f>SUM(G159+G173+G181)</f>
        <v>181.25300000000001</v>
      </c>
      <c r="H182" s="164">
        <f>SUM(H159+H173+H181)</f>
        <v>1600.6610000000001</v>
      </c>
    </row>
    <row r="183" spans="2:8" ht="15" thickBot="1" x14ac:dyDescent="0.35">
      <c r="B183" s="161" t="s">
        <v>0</v>
      </c>
      <c r="C183" s="162"/>
      <c r="D183" s="163"/>
      <c r="E183" s="164">
        <f>SUM(E159+E174+E181)</f>
        <v>63.459000000000003</v>
      </c>
      <c r="F183" s="164">
        <f>SUM(F159+F174+F181)</f>
        <v>72.793000000000006</v>
      </c>
      <c r="G183" s="164">
        <f>SUM(G159+G174+G181)</f>
        <v>161.858</v>
      </c>
      <c r="H183" s="164">
        <f>SUM(H159+H174+H181)</f>
        <v>1561.171</v>
      </c>
    </row>
    <row r="184" spans="2:8" ht="15" thickBot="1" x14ac:dyDescent="0.35"/>
    <row r="185" spans="2:8" s="1" customFormat="1" ht="24" customHeight="1" thickBot="1" x14ac:dyDescent="0.35">
      <c r="B185" s="144" t="s">
        <v>352</v>
      </c>
      <c r="C185" s="145" t="s">
        <v>158</v>
      </c>
      <c r="D185" s="146"/>
      <c r="E185" s="147"/>
      <c r="F185" s="145" t="s">
        <v>141</v>
      </c>
      <c r="G185" s="146"/>
      <c r="H185" s="147"/>
    </row>
    <row r="186" spans="2:8" ht="15" thickBot="1" x14ac:dyDescent="0.35">
      <c r="B186" s="22" t="s">
        <v>49</v>
      </c>
    </row>
    <row r="187" spans="2:8" ht="15" thickBot="1" x14ac:dyDescent="0.35">
      <c r="B187" s="228"/>
      <c r="C187" s="229"/>
      <c r="D187" s="192" t="s">
        <v>39</v>
      </c>
      <c r="E187" s="193" t="s">
        <v>17</v>
      </c>
      <c r="F187" s="194"/>
      <c r="G187" s="195"/>
      <c r="H187" s="196" t="s">
        <v>48</v>
      </c>
    </row>
    <row r="188" spans="2:8" x14ac:dyDescent="0.3">
      <c r="B188" s="230" t="s">
        <v>20</v>
      </c>
      <c r="C188" s="231" t="s">
        <v>19</v>
      </c>
      <c r="D188" s="156"/>
      <c r="E188" s="155" t="s">
        <v>14</v>
      </c>
      <c r="F188" s="155" t="s">
        <v>13</v>
      </c>
      <c r="G188" s="155" t="s">
        <v>12</v>
      </c>
      <c r="H188" s="198"/>
    </row>
    <row r="189" spans="2:8" ht="15" thickBot="1" x14ac:dyDescent="0.35">
      <c r="B189" s="232"/>
      <c r="C189" s="233"/>
      <c r="D189" s="201"/>
      <c r="E189" s="202" t="s">
        <v>37</v>
      </c>
      <c r="F189" s="202" t="s">
        <v>36</v>
      </c>
      <c r="G189" s="202" t="s">
        <v>35</v>
      </c>
      <c r="H189" s="203"/>
    </row>
    <row r="190" spans="2:8" ht="17.399999999999999" customHeight="1" thickBot="1" x14ac:dyDescent="0.35">
      <c r="B190" s="34" t="s">
        <v>225</v>
      </c>
      <c r="C190" s="61" t="s">
        <v>390</v>
      </c>
      <c r="D190" s="61">
        <v>250</v>
      </c>
      <c r="E190" s="108">
        <v>6.83</v>
      </c>
      <c r="F190" s="108">
        <v>4</v>
      </c>
      <c r="G190" s="108">
        <v>36.770000000000003</v>
      </c>
      <c r="H190" s="108">
        <v>210.42</v>
      </c>
    </row>
    <row r="191" spans="2:8" ht="18.600000000000001" customHeight="1" thickBot="1" x14ac:dyDescent="0.35">
      <c r="B191" s="64" t="s">
        <v>223</v>
      </c>
      <c r="C191" s="32" t="s">
        <v>391</v>
      </c>
      <c r="D191" s="32" t="s">
        <v>392</v>
      </c>
      <c r="E191" s="58">
        <v>15.12</v>
      </c>
      <c r="F191" s="58">
        <v>8.76</v>
      </c>
      <c r="G191" s="58">
        <v>14.12</v>
      </c>
      <c r="H191" s="110">
        <v>195.78</v>
      </c>
    </row>
    <row r="192" spans="2:8" ht="16.8" customHeight="1" thickBot="1" x14ac:dyDescent="0.35">
      <c r="B192" s="21" t="s">
        <v>44</v>
      </c>
      <c r="C192" s="20" t="s">
        <v>43</v>
      </c>
      <c r="D192" s="20">
        <v>130</v>
      </c>
      <c r="E192" s="49">
        <v>0.52</v>
      </c>
      <c r="F192" s="49">
        <v>0.52</v>
      </c>
      <c r="G192" s="49">
        <v>16.899999999999999</v>
      </c>
      <c r="H192" s="49">
        <v>74.36</v>
      </c>
    </row>
    <row r="193" spans="2:8" ht="18" customHeight="1" thickBot="1" x14ac:dyDescent="0.35">
      <c r="B193" s="21" t="s">
        <v>137</v>
      </c>
      <c r="C193" s="20" t="s">
        <v>136</v>
      </c>
      <c r="D193" s="20">
        <v>200</v>
      </c>
      <c r="E193" s="49">
        <v>0</v>
      </c>
      <c r="F193" s="49">
        <v>0</v>
      </c>
      <c r="G193" s="49">
        <v>0</v>
      </c>
      <c r="H193" s="49">
        <v>0</v>
      </c>
    </row>
    <row r="194" spans="2:8" ht="15" thickBot="1" x14ac:dyDescent="0.35">
      <c r="B194" s="161" t="s">
        <v>23</v>
      </c>
      <c r="C194" s="162"/>
      <c r="D194" s="163"/>
      <c r="E194" s="164">
        <f>SUM(E190:E193)</f>
        <v>22.47</v>
      </c>
      <c r="F194" s="164">
        <f>SUM(F190:F193)</f>
        <v>13.28</v>
      </c>
      <c r="G194" s="164">
        <f>SUM(G190:G193)</f>
        <v>67.789999999999992</v>
      </c>
      <c r="H194" s="164">
        <f>SUM(H190:H193)</f>
        <v>480.56</v>
      </c>
    </row>
    <row r="195" spans="2:8" ht="15" thickBot="1" x14ac:dyDescent="0.35">
      <c r="B195" s="7" t="s">
        <v>40</v>
      </c>
    </row>
    <row r="196" spans="2:8" ht="15" thickBot="1" x14ac:dyDescent="0.35">
      <c r="B196" s="212"/>
      <c r="C196" s="213"/>
      <c r="D196" s="192" t="s">
        <v>39</v>
      </c>
      <c r="E196" s="193" t="s">
        <v>17</v>
      </c>
      <c r="F196" s="194"/>
      <c r="G196" s="195"/>
      <c r="H196" s="214" t="s">
        <v>16</v>
      </c>
    </row>
    <row r="197" spans="2:8" x14ac:dyDescent="0.3">
      <c r="B197" s="197" t="s">
        <v>20</v>
      </c>
      <c r="C197" s="155" t="s">
        <v>19</v>
      </c>
      <c r="D197" s="156"/>
      <c r="E197" s="155" t="s">
        <v>14</v>
      </c>
      <c r="F197" s="155" t="s">
        <v>13</v>
      </c>
      <c r="G197" s="155" t="s">
        <v>12</v>
      </c>
      <c r="H197" s="215" t="s">
        <v>38</v>
      </c>
    </row>
    <row r="198" spans="2:8" ht="15" thickBot="1" x14ac:dyDescent="0.35">
      <c r="B198" s="199"/>
      <c r="C198" s="200"/>
      <c r="D198" s="201"/>
      <c r="E198" s="202" t="s">
        <v>37</v>
      </c>
      <c r="F198" s="202" t="s">
        <v>36</v>
      </c>
      <c r="G198" s="202" t="s">
        <v>35</v>
      </c>
      <c r="H198" s="216"/>
    </row>
    <row r="199" spans="2:8" ht="18.600000000000001" customHeight="1" thickBot="1" x14ac:dyDescent="0.35">
      <c r="B199" s="117" t="s">
        <v>220</v>
      </c>
      <c r="C199" s="118" t="s">
        <v>219</v>
      </c>
      <c r="D199" s="119">
        <v>150</v>
      </c>
      <c r="E199" s="120">
        <v>1.04</v>
      </c>
      <c r="F199" s="120">
        <v>8.4600000000000009</v>
      </c>
      <c r="G199" s="120">
        <v>5.95</v>
      </c>
      <c r="H199" s="121">
        <v>106.98</v>
      </c>
    </row>
    <row r="200" spans="2:8" ht="19.2" customHeight="1" thickBot="1" x14ac:dyDescent="0.35">
      <c r="B200" s="122" t="s">
        <v>9</v>
      </c>
      <c r="C200" s="123" t="s">
        <v>8</v>
      </c>
      <c r="D200" s="123">
        <v>20</v>
      </c>
      <c r="E200" s="124">
        <v>1.48</v>
      </c>
      <c r="F200" s="124">
        <v>0.32</v>
      </c>
      <c r="G200" s="124">
        <v>8.56</v>
      </c>
      <c r="H200" s="124">
        <v>43.04</v>
      </c>
    </row>
    <row r="201" spans="2:8" ht="20.399999999999999" customHeight="1" thickBot="1" x14ac:dyDescent="0.35">
      <c r="B201" s="39" t="s">
        <v>332</v>
      </c>
      <c r="C201" s="125" t="s">
        <v>393</v>
      </c>
      <c r="D201" s="123">
        <v>120</v>
      </c>
      <c r="E201" s="124">
        <v>27.46</v>
      </c>
      <c r="F201" s="124">
        <v>8.73</v>
      </c>
      <c r="G201" s="124">
        <v>7.08</v>
      </c>
      <c r="H201" s="124">
        <v>216.71</v>
      </c>
    </row>
    <row r="202" spans="2:8" ht="19.8" customHeight="1" thickBot="1" x14ac:dyDescent="0.35">
      <c r="B202" s="126" t="s">
        <v>303</v>
      </c>
      <c r="C202" s="127" t="s">
        <v>394</v>
      </c>
      <c r="D202" s="128">
        <v>200</v>
      </c>
      <c r="E202" s="129">
        <v>10.97</v>
      </c>
      <c r="F202" s="130">
        <v>12.000999999999999</v>
      </c>
      <c r="G202" s="129">
        <v>45.253</v>
      </c>
      <c r="H202" s="131">
        <v>332.90699999999998</v>
      </c>
    </row>
    <row r="203" spans="2:8" ht="18.600000000000001" customHeight="1" thickBot="1" x14ac:dyDescent="0.35">
      <c r="B203" s="122" t="s">
        <v>304</v>
      </c>
      <c r="C203" s="123" t="s">
        <v>395</v>
      </c>
      <c r="D203" s="123">
        <v>150</v>
      </c>
      <c r="E203" s="124">
        <v>6.9329999999999998</v>
      </c>
      <c r="F203" s="124">
        <v>2.9750000000000001</v>
      </c>
      <c r="G203" s="124">
        <v>36.835000000000001</v>
      </c>
      <c r="H203" s="124">
        <v>201.84700000000001</v>
      </c>
    </row>
    <row r="204" spans="2:8" ht="16.05" customHeight="1" thickBot="1" x14ac:dyDescent="0.35">
      <c r="B204" s="122" t="s">
        <v>215</v>
      </c>
      <c r="C204" s="123" t="s">
        <v>396</v>
      </c>
      <c r="D204" s="123">
        <v>130</v>
      </c>
      <c r="E204" s="124">
        <v>1.1499999999999999</v>
      </c>
      <c r="F204" s="124">
        <v>9.24</v>
      </c>
      <c r="G204" s="124">
        <v>8.06</v>
      </c>
      <c r="H204" s="124">
        <v>120.01</v>
      </c>
    </row>
    <row r="205" spans="2:8" ht="20.399999999999999" customHeight="1" thickBot="1" x14ac:dyDescent="0.35">
      <c r="B205" s="132" t="s">
        <v>7</v>
      </c>
      <c r="C205" s="133" t="s">
        <v>6</v>
      </c>
      <c r="D205" s="133">
        <v>80</v>
      </c>
      <c r="E205" s="134">
        <v>0.32</v>
      </c>
      <c r="F205" s="134">
        <v>0.32</v>
      </c>
      <c r="G205" s="134">
        <v>10.4</v>
      </c>
      <c r="H205" s="135">
        <v>45.76</v>
      </c>
    </row>
    <row r="206" spans="2:8" ht="21" customHeight="1" thickBot="1" x14ac:dyDescent="0.35">
      <c r="B206" s="122" t="s">
        <v>60</v>
      </c>
      <c r="C206" s="123" t="s">
        <v>24</v>
      </c>
      <c r="D206" s="123">
        <v>200</v>
      </c>
      <c r="E206" s="124">
        <v>0</v>
      </c>
      <c r="F206" s="124">
        <v>0</v>
      </c>
      <c r="G206" s="124">
        <v>1.4</v>
      </c>
      <c r="H206" s="124">
        <v>6</v>
      </c>
    </row>
    <row r="207" spans="2:8" ht="16.05" customHeight="1" thickBot="1" x14ac:dyDescent="0.35">
      <c r="B207" s="234" t="s">
        <v>198</v>
      </c>
      <c r="C207" s="235"/>
      <c r="D207" s="236"/>
      <c r="E207" s="237">
        <f>SUM(E199:E201,E203:E206)</f>
        <v>38.382999999999996</v>
      </c>
      <c r="F207" s="237">
        <f>SUM(F199:F201,F203:F206)</f>
        <v>30.045000000000002</v>
      </c>
      <c r="G207" s="237">
        <f>SUM(G199:G201,G203:G206)</f>
        <v>78.285000000000011</v>
      </c>
      <c r="H207" s="237">
        <f>SUM(H199:H201,H203:H206)</f>
        <v>740.34699999999998</v>
      </c>
    </row>
    <row r="208" spans="2:8" ht="16.05" customHeight="1" thickBot="1" x14ac:dyDescent="0.35">
      <c r="B208" s="234" t="s">
        <v>197</v>
      </c>
      <c r="C208" s="235"/>
      <c r="D208" s="235"/>
      <c r="E208" s="238">
        <f>SUM(E199:E200,E202,E204:E206)</f>
        <v>14.96</v>
      </c>
      <c r="F208" s="238">
        <f>SUM(F199:F200,F202,F204:F206)</f>
        <v>30.341000000000001</v>
      </c>
      <c r="G208" s="238">
        <f>SUM(G199:G200,G202,G204:G206)</f>
        <v>79.623000000000019</v>
      </c>
      <c r="H208" s="238">
        <f>SUM(H199:H200,H202,H204:H206)</f>
        <v>654.697</v>
      </c>
    </row>
    <row r="209" spans="2:8" ht="15" thickBot="1" x14ac:dyDescent="0.35">
      <c r="B209" s="7" t="s">
        <v>21</v>
      </c>
    </row>
    <row r="210" spans="2:8" ht="22.8" customHeight="1" thickBot="1" x14ac:dyDescent="0.35">
      <c r="B210" s="169" t="s">
        <v>20</v>
      </c>
      <c r="C210" s="150" t="s">
        <v>19</v>
      </c>
      <c r="D210" s="150" t="s">
        <v>39</v>
      </c>
      <c r="E210" s="151" t="s">
        <v>17</v>
      </c>
      <c r="F210" s="152"/>
      <c r="G210" s="153"/>
      <c r="H210" s="150" t="s">
        <v>16</v>
      </c>
    </row>
    <row r="211" spans="2:8" ht="15" thickBot="1" x14ac:dyDescent="0.35">
      <c r="B211" s="170"/>
      <c r="C211" s="159"/>
      <c r="D211" s="159"/>
      <c r="E211" s="160" t="s">
        <v>14</v>
      </c>
      <c r="F211" s="160" t="s">
        <v>13</v>
      </c>
      <c r="G211" s="160" t="s">
        <v>12</v>
      </c>
      <c r="H211" s="159"/>
    </row>
    <row r="212" spans="2:8" ht="18.600000000000001" customHeight="1" thickBot="1" x14ac:dyDescent="0.35">
      <c r="B212" s="48" t="s">
        <v>213</v>
      </c>
      <c r="C212" s="8" t="s">
        <v>397</v>
      </c>
      <c r="D212" s="8">
        <v>160</v>
      </c>
      <c r="E212" s="47">
        <v>20.001999999999999</v>
      </c>
      <c r="F212" s="47">
        <v>13.699</v>
      </c>
      <c r="G212" s="47">
        <v>33.305</v>
      </c>
      <c r="H212" s="47">
        <v>336.52199999999999</v>
      </c>
    </row>
    <row r="213" spans="2:8" ht="18.600000000000001" customHeight="1" thickBot="1" x14ac:dyDescent="0.35">
      <c r="B213" s="14" t="s">
        <v>32</v>
      </c>
      <c r="C213" s="13" t="s">
        <v>180</v>
      </c>
      <c r="D213" s="13">
        <v>40</v>
      </c>
      <c r="E213" s="25">
        <v>1.04</v>
      </c>
      <c r="F213" s="25">
        <v>12</v>
      </c>
      <c r="G213" s="25">
        <v>1.1200000000000001</v>
      </c>
      <c r="H213" s="71">
        <v>117.6</v>
      </c>
    </row>
    <row r="214" spans="2:8" ht="19.8" customHeight="1" thickBot="1" x14ac:dyDescent="0.35">
      <c r="B214" s="5" t="s">
        <v>46</v>
      </c>
      <c r="C214" s="3" t="s">
        <v>45</v>
      </c>
      <c r="D214" s="3">
        <v>30</v>
      </c>
      <c r="E214" s="26">
        <v>0.27</v>
      </c>
      <c r="F214" s="26">
        <v>0.12</v>
      </c>
      <c r="G214" s="26">
        <v>2.91</v>
      </c>
      <c r="H214" s="26">
        <v>13.8</v>
      </c>
    </row>
    <row r="215" spans="2:8" ht="16.05" customHeight="1" thickBot="1" x14ac:dyDescent="0.35">
      <c r="B215" s="5" t="s">
        <v>130</v>
      </c>
      <c r="C215" s="3" t="s">
        <v>129</v>
      </c>
      <c r="D215" s="3">
        <v>200</v>
      </c>
      <c r="E215" s="26">
        <v>0</v>
      </c>
      <c r="F215" s="26">
        <v>0</v>
      </c>
      <c r="G215" s="26">
        <v>0</v>
      </c>
      <c r="H215" s="26">
        <v>0</v>
      </c>
    </row>
    <row r="216" spans="2:8" ht="16.05" customHeight="1" thickBot="1" x14ac:dyDescent="0.35">
      <c r="B216" s="161" t="s">
        <v>2</v>
      </c>
      <c r="C216" s="162"/>
      <c r="D216" s="163"/>
      <c r="E216" s="164">
        <f>SUM(E212:E215)</f>
        <v>21.311999999999998</v>
      </c>
      <c r="F216" s="164">
        <f>SUM(F212:F215)</f>
        <v>25.818999999999999</v>
      </c>
      <c r="G216" s="164">
        <f>SUM(G212:G215)</f>
        <v>37.334999999999994</v>
      </c>
      <c r="H216" s="164">
        <f>SUM(H212:H215)</f>
        <v>467.92199999999997</v>
      </c>
    </row>
    <row r="217" spans="2:8" ht="16.05" customHeight="1" thickBot="1" x14ac:dyDescent="0.35">
      <c r="B217" s="161" t="s">
        <v>211</v>
      </c>
      <c r="C217" s="162"/>
      <c r="D217" s="163"/>
      <c r="E217" s="164">
        <f>SUM(E194+E207+E216)</f>
        <v>82.164999999999992</v>
      </c>
      <c r="F217" s="164">
        <f>SUM(F194+F207+F216)</f>
        <v>69.144000000000005</v>
      </c>
      <c r="G217" s="164">
        <f>SUM(G194+G207+G216)</f>
        <v>183.40999999999997</v>
      </c>
      <c r="H217" s="164">
        <f>SUM(H194+H207+H216)</f>
        <v>1688.829</v>
      </c>
    </row>
    <row r="218" spans="2:8" ht="16.05" customHeight="1" thickBot="1" x14ac:dyDescent="0.35">
      <c r="B218" s="175" t="s">
        <v>195</v>
      </c>
      <c r="C218" s="176"/>
      <c r="D218" s="177"/>
      <c r="E218" s="164">
        <f>SUM(E194+E208+E216)</f>
        <v>58.741999999999997</v>
      </c>
      <c r="F218" s="164">
        <f>SUM(F194+F208+F216)</f>
        <v>69.44</v>
      </c>
      <c r="G218" s="164">
        <f>SUM(G194+G208+G216)</f>
        <v>184.74799999999999</v>
      </c>
      <c r="H218" s="164">
        <f>SUM(H194+H208+H216)</f>
        <v>1603.1790000000001</v>
      </c>
    </row>
    <row r="219" spans="2:8" ht="12" customHeight="1" thickBot="1" x14ac:dyDescent="0.35"/>
    <row r="220" spans="2:8" ht="15" hidden="1" thickBot="1" x14ac:dyDescent="0.35"/>
    <row r="221" spans="2:8" s="1" customFormat="1" ht="24" customHeight="1" thickBot="1" x14ac:dyDescent="0.35">
      <c r="B221" s="144" t="s">
        <v>352</v>
      </c>
      <c r="C221" s="145" t="s">
        <v>158</v>
      </c>
      <c r="D221" s="146"/>
      <c r="E221" s="147"/>
      <c r="F221" s="145" t="s">
        <v>128</v>
      </c>
      <c r="G221" s="146"/>
      <c r="H221" s="147"/>
    </row>
    <row r="222" spans="2:8" ht="15" thickBot="1" x14ac:dyDescent="0.35">
      <c r="B222" s="22" t="s">
        <v>49</v>
      </c>
    </row>
    <row r="223" spans="2:8" ht="15" thickBot="1" x14ac:dyDescent="0.35">
      <c r="B223" s="148"/>
      <c r="C223" s="149"/>
      <c r="D223" s="150" t="s">
        <v>39</v>
      </c>
      <c r="E223" s="151" t="s">
        <v>17</v>
      </c>
      <c r="F223" s="152"/>
      <c r="G223" s="153"/>
      <c r="H223" s="150" t="s">
        <v>48</v>
      </c>
    </row>
    <row r="224" spans="2:8" x14ac:dyDescent="0.3">
      <c r="B224" s="154" t="s">
        <v>20</v>
      </c>
      <c r="C224" s="155" t="s">
        <v>19</v>
      </c>
      <c r="D224" s="156"/>
      <c r="E224" s="155" t="s">
        <v>14</v>
      </c>
      <c r="F224" s="155" t="s">
        <v>13</v>
      </c>
      <c r="G224" s="155" t="s">
        <v>12</v>
      </c>
      <c r="H224" s="156"/>
    </row>
    <row r="225" spans="2:8" ht="15" thickBot="1" x14ac:dyDescent="0.35">
      <c r="B225" s="157"/>
      <c r="C225" s="158"/>
      <c r="D225" s="159"/>
      <c r="E225" s="160" t="s">
        <v>37</v>
      </c>
      <c r="F225" s="160" t="s">
        <v>36</v>
      </c>
      <c r="G225" s="160" t="s">
        <v>35</v>
      </c>
      <c r="H225" s="159"/>
    </row>
    <row r="226" spans="2:8" ht="15" thickBot="1" x14ac:dyDescent="0.35">
      <c r="B226" s="28" t="s">
        <v>210</v>
      </c>
      <c r="C226" s="18" t="s">
        <v>398</v>
      </c>
      <c r="D226" s="18">
        <v>160</v>
      </c>
      <c r="E226" s="136">
        <v>18.227</v>
      </c>
      <c r="F226" s="136">
        <v>18.091000000000001</v>
      </c>
      <c r="G226" s="136">
        <v>16.13</v>
      </c>
      <c r="H226" s="55">
        <v>300.24200000000002</v>
      </c>
    </row>
    <row r="227" spans="2:8" ht="15" thickBot="1" x14ac:dyDescent="0.35">
      <c r="B227" s="39" t="s">
        <v>9</v>
      </c>
      <c r="C227" s="51" t="s">
        <v>284</v>
      </c>
      <c r="D227" s="51">
        <v>30</v>
      </c>
      <c r="E227" s="104">
        <v>2.2200000000000002</v>
      </c>
      <c r="F227" s="104">
        <v>0.48</v>
      </c>
      <c r="G227" s="104">
        <v>12.84</v>
      </c>
      <c r="H227" s="104">
        <v>64.56</v>
      </c>
    </row>
    <row r="228" spans="2:8" ht="17.399999999999999" customHeight="1" thickBot="1" x14ac:dyDescent="0.35">
      <c r="B228" s="14" t="s">
        <v>208</v>
      </c>
      <c r="C228" s="13" t="s">
        <v>207</v>
      </c>
      <c r="D228" s="13">
        <v>80</v>
      </c>
      <c r="E228" s="25">
        <v>0.8</v>
      </c>
      <c r="F228" s="25">
        <v>0.16</v>
      </c>
      <c r="G228" s="25">
        <v>6.96</v>
      </c>
      <c r="H228" s="71">
        <v>32.479999999999997</v>
      </c>
    </row>
    <row r="229" spans="2:8" ht="15" thickBot="1" x14ac:dyDescent="0.35">
      <c r="B229" s="14" t="s">
        <v>44</v>
      </c>
      <c r="C229" s="3" t="s">
        <v>75</v>
      </c>
      <c r="D229" s="3">
        <v>120</v>
      </c>
      <c r="E229" s="26">
        <v>0.48</v>
      </c>
      <c r="F229" s="26">
        <v>0.48</v>
      </c>
      <c r="G229" s="26">
        <v>15.6</v>
      </c>
      <c r="H229" s="26">
        <v>68.64</v>
      </c>
    </row>
    <row r="230" spans="2:8" ht="15" thickBot="1" x14ac:dyDescent="0.35">
      <c r="B230" s="21" t="s">
        <v>42</v>
      </c>
      <c r="C230" s="20" t="s">
        <v>41</v>
      </c>
      <c r="D230" s="20">
        <v>200</v>
      </c>
      <c r="E230" s="49">
        <v>0</v>
      </c>
      <c r="F230" s="49">
        <v>0</v>
      </c>
      <c r="G230" s="49">
        <v>0</v>
      </c>
      <c r="H230" s="49">
        <v>0</v>
      </c>
    </row>
    <row r="231" spans="2:8" ht="18" customHeight="1" thickBot="1" x14ac:dyDescent="0.35">
      <c r="B231" s="161" t="s">
        <v>23</v>
      </c>
      <c r="C231" s="162"/>
      <c r="D231" s="163"/>
      <c r="E231" s="164">
        <f>SUM(E226:E230)</f>
        <v>21.727</v>
      </c>
      <c r="F231" s="164">
        <f>SUM(F226:F230)</f>
        <v>19.211000000000002</v>
      </c>
      <c r="G231" s="164">
        <f>SUM(G226:G230)</f>
        <v>51.53</v>
      </c>
      <c r="H231" s="164">
        <f>SUM(H226:H230)</f>
        <v>465.92200000000003</v>
      </c>
    </row>
    <row r="232" spans="2:8" ht="15" thickBot="1" x14ac:dyDescent="0.35">
      <c r="B232" s="7" t="s">
        <v>40</v>
      </c>
    </row>
    <row r="233" spans="2:8" ht="19.2" customHeight="1" thickBot="1" x14ac:dyDescent="0.35">
      <c r="B233" s="179"/>
      <c r="C233" s="180"/>
      <c r="D233" s="150" t="s">
        <v>39</v>
      </c>
      <c r="E233" s="151" t="s">
        <v>17</v>
      </c>
      <c r="F233" s="152"/>
      <c r="G233" s="153"/>
      <c r="H233" s="181" t="s">
        <v>16</v>
      </c>
    </row>
    <row r="234" spans="2:8" x14ac:dyDescent="0.3">
      <c r="B234" s="154" t="s">
        <v>20</v>
      </c>
      <c r="C234" s="155" t="s">
        <v>19</v>
      </c>
      <c r="D234" s="156"/>
      <c r="E234" s="155" t="s">
        <v>14</v>
      </c>
      <c r="F234" s="155" t="s">
        <v>13</v>
      </c>
      <c r="G234" s="155" t="s">
        <v>12</v>
      </c>
      <c r="H234" s="155" t="s">
        <v>38</v>
      </c>
    </row>
    <row r="235" spans="2:8" ht="15.6" customHeight="1" thickBot="1" x14ac:dyDescent="0.35">
      <c r="B235" s="157"/>
      <c r="C235" s="158"/>
      <c r="D235" s="159"/>
      <c r="E235" s="160" t="s">
        <v>37</v>
      </c>
      <c r="F235" s="160" t="s">
        <v>36</v>
      </c>
      <c r="G235" s="160" t="s">
        <v>35</v>
      </c>
      <c r="H235" s="158"/>
    </row>
    <row r="236" spans="2:8" ht="15" thickBot="1" x14ac:dyDescent="0.35">
      <c r="B236" s="48" t="s">
        <v>206</v>
      </c>
      <c r="C236" s="20" t="s">
        <v>205</v>
      </c>
      <c r="D236" s="20">
        <v>150</v>
      </c>
      <c r="E236" s="49">
        <v>4.33</v>
      </c>
      <c r="F236" s="49">
        <v>1.86</v>
      </c>
      <c r="G236" s="49">
        <v>18.600000000000001</v>
      </c>
      <c r="H236" s="49">
        <v>108.43</v>
      </c>
    </row>
    <row r="237" spans="2:8" s="11" customFormat="1" ht="18" customHeight="1" thickBot="1" x14ac:dyDescent="0.35">
      <c r="B237" s="34" t="s">
        <v>32</v>
      </c>
      <c r="C237" s="20" t="s">
        <v>355</v>
      </c>
      <c r="D237" s="20">
        <v>10</v>
      </c>
      <c r="E237" s="49">
        <v>0.26</v>
      </c>
      <c r="F237" s="49">
        <v>3</v>
      </c>
      <c r="G237" s="49">
        <v>0.28000000000000003</v>
      </c>
      <c r="H237" s="49">
        <v>29.4</v>
      </c>
    </row>
    <row r="238" spans="2:8" ht="15" thickBot="1" x14ac:dyDescent="0.35">
      <c r="B238" s="62" t="s">
        <v>9</v>
      </c>
      <c r="C238" s="61" t="s">
        <v>8</v>
      </c>
      <c r="D238" s="61">
        <v>20</v>
      </c>
      <c r="E238" s="108">
        <v>1.48</v>
      </c>
      <c r="F238" s="108">
        <v>0.32</v>
      </c>
      <c r="G238" s="108">
        <v>8.56</v>
      </c>
      <c r="H238" s="108">
        <v>43.04</v>
      </c>
    </row>
    <row r="239" spans="2:8" ht="21" customHeight="1" thickBot="1" x14ac:dyDescent="0.35">
      <c r="B239" s="74" t="s">
        <v>305</v>
      </c>
      <c r="C239" s="10" t="s">
        <v>399</v>
      </c>
      <c r="D239" s="13" t="s">
        <v>400</v>
      </c>
      <c r="E239" s="113">
        <v>37.24</v>
      </c>
      <c r="F239" s="113">
        <v>21.54</v>
      </c>
      <c r="G239" s="113">
        <v>9.89</v>
      </c>
      <c r="H239" s="114">
        <v>382.4</v>
      </c>
    </row>
    <row r="240" spans="2:8" ht="16.05" customHeight="1" thickBot="1" x14ac:dyDescent="0.35">
      <c r="B240" s="74" t="s">
        <v>306</v>
      </c>
      <c r="C240" s="13" t="s">
        <v>401</v>
      </c>
      <c r="D240" s="13">
        <v>240</v>
      </c>
      <c r="E240" s="25">
        <v>29.242000000000001</v>
      </c>
      <c r="F240" s="25">
        <v>19.038</v>
      </c>
      <c r="G240" s="25">
        <v>59.316000000000003</v>
      </c>
      <c r="H240" s="71">
        <v>525.57000000000005</v>
      </c>
    </row>
    <row r="241" spans="2:8" ht="16.05" customHeight="1" thickBot="1" x14ac:dyDescent="0.35">
      <c r="B241" s="56" t="s">
        <v>202</v>
      </c>
      <c r="C241" s="13" t="s">
        <v>62</v>
      </c>
      <c r="D241" s="13">
        <v>30</v>
      </c>
      <c r="E241" s="25">
        <v>1.41</v>
      </c>
      <c r="F241" s="25">
        <v>0.75</v>
      </c>
      <c r="G241" s="25">
        <v>1.35</v>
      </c>
      <c r="H241" s="71">
        <v>17.79</v>
      </c>
    </row>
    <row r="242" spans="2:8" ht="16.05" customHeight="1" thickBot="1" x14ac:dyDescent="0.35">
      <c r="B242" s="56" t="s">
        <v>201</v>
      </c>
      <c r="C242" s="13" t="s">
        <v>86</v>
      </c>
      <c r="D242" s="13">
        <v>110</v>
      </c>
      <c r="E242" s="25">
        <v>1.9</v>
      </c>
      <c r="F242" s="25">
        <v>3.27</v>
      </c>
      <c r="G242" s="25">
        <v>17.14</v>
      </c>
      <c r="H242" s="71">
        <v>105.62</v>
      </c>
    </row>
    <row r="243" spans="2:8" ht="17.399999999999999" customHeight="1" thickBot="1" x14ac:dyDescent="0.35">
      <c r="B243" s="14" t="s">
        <v>200</v>
      </c>
      <c r="C243" s="13" t="s">
        <v>402</v>
      </c>
      <c r="D243" s="13">
        <v>150</v>
      </c>
      <c r="E243" s="25">
        <v>3.4129999999999998</v>
      </c>
      <c r="F243" s="25">
        <v>14.914999999999999</v>
      </c>
      <c r="G243" s="25">
        <v>14.538</v>
      </c>
      <c r="H243" s="71">
        <v>206.03299999999999</v>
      </c>
    </row>
    <row r="244" spans="2:8" ht="18.600000000000001" customHeight="1" thickBot="1" x14ac:dyDescent="0.35">
      <c r="B244" s="52" t="s">
        <v>7</v>
      </c>
      <c r="C244" s="3" t="s">
        <v>83</v>
      </c>
      <c r="D244" s="3">
        <v>90</v>
      </c>
      <c r="E244" s="26">
        <v>0.36</v>
      </c>
      <c r="F244" s="26">
        <v>0.36</v>
      </c>
      <c r="G244" s="26">
        <v>11.7</v>
      </c>
      <c r="H244" s="26">
        <v>51.48</v>
      </c>
    </row>
    <row r="245" spans="2:8" ht="16.05" customHeight="1" thickBot="1" x14ac:dyDescent="0.35">
      <c r="B245" s="5" t="s">
        <v>25</v>
      </c>
      <c r="C245" s="3" t="s">
        <v>24</v>
      </c>
      <c r="D245" s="3">
        <v>200</v>
      </c>
      <c r="E245" s="26">
        <v>0</v>
      </c>
      <c r="F245" s="26">
        <v>0</v>
      </c>
      <c r="G245" s="26">
        <v>1.8</v>
      </c>
      <c r="H245" s="26">
        <v>8</v>
      </c>
    </row>
    <row r="246" spans="2:8" ht="18.600000000000001" customHeight="1" thickBot="1" x14ac:dyDescent="0.35">
      <c r="B246" s="171" t="s">
        <v>198</v>
      </c>
      <c r="C246" s="172"/>
      <c r="D246" s="173"/>
      <c r="E246" s="164">
        <f>SUM(E236:E239,E242:E245)</f>
        <v>48.982999999999997</v>
      </c>
      <c r="F246" s="164">
        <f>SUM(F236:F239,F242:F245)</f>
        <v>45.265000000000001</v>
      </c>
      <c r="G246" s="164">
        <f>SUM(G236:G239,G242:G245)</f>
        <v>82.50800000000001</v>
      </c>
      <c r="H246" s="164">
        <f>SUM(H236:H239,H242:H245)</f>
        <v>934.40300000000002</v>
      </c>
    </row>
    <row r="247" spans="2:8" ht="19.2" customHeight="1" thickBot="1" x14ac:dyDescent="0.35">
      <c r="B247" s="175" t="s">
        <v>197</v>
      </c>
      <c r="C247" s="176"/>
      <c r="D247" s="177"/>
      <c r="E247" s="178">
        <f>SUM(E236:E238,E240:E241,E245)</f>
        <v>36.721999999999994</v>
      </c>
      <c r="F247" s="178">
        <f>SUM(F236:F238,F240:F241,F245)</f>
        <v>24.968</v>
      </c>
      <c r="G247" s="178">
        <f>SUM(G236:G238,G240:G241,G245)</f>
        <v>89.905999999999992</v>
      </c>
      <c r="H247" s="178">
        <f>SUM(H236:H238,H240:H241,H245)</f>
        <v>732.23</v>
      </c>
    </row>
    <row r="248" spans="2:8" ht="15" thickBot="1" x14ac:dyDescent="0.35">
      <c r="B248" s="7" t="s">
        <v>21</v>
      </c>
    </row>
    <row r="249" spans="2:8" ht="22.8" customHeight="1" thickBot="1" x14ac:dyDescent="0.35">
      <c r="B249" s="169" t="s">
        <v>20</v>
      </c>
      <c r="C249" s="150" t="s">
        <v>19</v>
      </c>
      <c r="D249" s="150" t="s">
        <v>39</v>
      </c>
      <c r="E249" s="151" t="s">
        <v>17</v>
      </c>
      <c r="F249" s="152"/>
      <c r="G249" s="153"/>
      <c r="H249" s="150" t="s">
        <v>16</v>
      </c>
    </row>
    <row r="250" spans="2:8" ht="15" thickBot="1" x14ac:dyDescent="0.35">
      <c r="B250" s="170"/>
      <c r="C250" s="159"/>
      <c r="D250" s="159"/>
      <c r="E250" s="160" t="s">
        <v>14</v>
      </c>
      <c r="F250" s="160" t="s">
        <v>13</v>
      </c>
      <c r="G250" s="160" t="s">
        <v>12</v>
      </c>
      <c r="H250" s="159"/>
    </row>
    <row r="251" spans="2:8" ht="15" thickBot="1" x14ac:dyDescent="0.35">
      <c r="B251" s="5" t="s">
        <v>308</v>
      </c>
      <c r="C251" s="20" t="s">
        <v>309</v>
      </c>
      <c r="D251" s="20" t="s">
        <v>403</v>
      </c>
      <c r="E251" s="49">
        <v>8.2949999999999999</v>
      </c>
      <c r="F251" s="49">
        <v>4.1779999999999999</v>
      </c>
      <c r="G251" s="49">
        <v>41.71</v>
      </c>
      <c r="H251" s="49">
        <v>237.61799999999999</v>
      </c>
    </row>
    <row r="252" spans="2:8" ht="17.399999999999999" customHeight="1" thickBot="1" x14ac:dyDescent="0.35">
      <c r="B252" s="28" t="s">
        <v>307</v>
      </c>
      <c r="C252" s="32" t="s">
        <v>196</v>
      </c>
      <c r="D252" s="13">
        <v>100</v>
      </c>
      <c r="E252" s="25">
        <v>5.5220000000000002</v>
      </c>
      <c r="F252" s="25">
        <v>3.0739999999999998</v>
      </c>
      <c r="G252" s="25">
        <v>32.390999999999998</v>
      </c>
      <c r="H252" s="71">
        <v>179.322</v>
      </c>
    </row>
    <row r="253" spans="2:8" ht="19.2" customHeight="1" thickBot="1" x14ac:dyDescent="0.35">
      <c r="B253" s="21" t="s">
        <v>4</v>
      </c>
      <c r="C253" s="20" t="s">
        <v>3</v>
      </c>
      <c r="D253" s="20">
        <v>200</v>
      </c>
      <c r="E253" s="49">
        <v>0</v>
      </c>
      <c r="F253" s="49">
        <v>0</v>
      </c>
      <c r="G253" s="49">
        <v>0</v>
      </c>
      <c r="H253" s="49">
        <v>0</v>
      </c>
    </row>
    <row r="254" spans="2:8" ht="16.8" customHeight="1" thickBot="1" x14ac:dyDescent="0.35">
      <c r="B254" s="161" t="s">
        <v>2</v>
      </c>
      <c r="C254" s="162"/>
      <c r="D254" s="163"/>
      <c r="E254" s="164">
        <f>SUM(E251:E253)</f>
        <v>13.817</v>
      </c>
      <c r="F254" s="164">
        <f>SUM(F251:F253)</f>
        <v>7.2519999999999998</v>
      </c>
      <c r="G254" s="164">
        <f>SUM(G251:G253)</f>
        <v>74.100999999999999</v>
      </c>
      <c r="H254" s="164">
        <f>SUM(H251:H253)</f>
        <v>416.94</v>
      </c>
    </row>
    <row r="255" spans="2:8" ht="19.2" customHeight="1" thickBot="1" x14ac:dyDescent="0.35">
      <c r="B255" s="161" t="s">
        <v>1</v>
      </c>
      <c r="C255" s="162"/>
      <c r="D255" s="163"/>
      <c r="E255" s="164">
        <f>SUM(E231+E246+E254)</f>
        <v>84.526999999999987</v>
      </c>
      <c r="F255" s="164">
        <f>SUM(F231+F246+F254)</f>
        <v>71.727999999999994</v>
      </c>
      <c r="G255" s="164">
        <f>SUM(G231+G246+G254)</f>
        <v>208.13900000000001</v>
      </c>
      <c r="H255" s="164">
        <f>SUM(H231+H246+H254)</f>
        <v>1817.2650000000001</v>
      </c>
    </row>
    <row r="256" spans="2:8" ht="17.399999999999999" customHeight="1" thickBot="1" x14ac:dyDescent="0.35">
      <c r="B256" s="175" t="s">
        <v>195</v>
      </c>
      <c r="C256" s="176"/>
      <c r="D256" s="177"/>
      <c r="E256" s="178">
        <f>SUM(E231+E247+E254)</f>
        <v>72.265999999999991</v>
      </c>
      <c r="F256" s="178">
        <f>SUM(F231+F247+F254)</f>
        <v>51.431000000000004</v>
      </c>
      <c r="G256" s="178">
        <f>SUM(G231+G247+G254)</f>
        <v>215.53699999999998</v>
      </c>
      <c r="H256" s="178">
        <f>SUM(H231+H247+H254)</f>
        <v>1615.0920000000001</v>
      </c>
    </row>
    <row r="257" spans="2:8" ht="15" thickBot="1" x14ac:dyDescent="0.35"/>
    <row r="258" spans="2:8" s="1" customFormat="1" ht="24" customHeight="1" thickBot="1" x14ac:dyDescent="0.35">
      <c r="B258" s="144" t="s">
        <v>352</v>
      </c>
      <c r="C258" s="145" t="s">
        <v>158</v>
      </c>
      <c r="D258" s="146"/>
      <c r="E258" s="147"/>
      <c r="F258" s="145" t="s">
        <v>103</v>
      </c>
      <c r="G258" s="146"/>
      <c r="H258" s="147"/>
    </row>
    <row r="259" spans="2:8" ht="19.8" customHeight="1" thickBot="1" x14ac:dyDescent="0.35">
      <c r="B259" s="22" t="s">
        <v>49</v>
      </c>
    </row>
    <row r="260" spans="2:8" ht="15" thickBot="1" x14ac:dyDescent="0.35">
      <c r="B260" s="148"/>
      <c r="C260" s="149"/>
      <c r="D260" s="150" t="s">
        <v>39</v>
      </c>
      <c r="E260" s="151" t="s">
        <v>17</v>
      </c>
      <c r="F260" s="152"/>
      <c r="G260" s="153"/>
      <c r="H260" s="150" t="s">
        <v>48</v>
      </c>
    </row>
    <row r="261" spans="2:8" x14ac:dyDescent="0.3">
      <c r="B261" s="154" t="s">
        <v>20</v>
      </c>
      <c r="C261" s="155" t="s">
        <v>19</v>
      </c>
      <c r="D261" s="156"/>
      <c r="E261" s="155" t="s">
        <v>14</v>
      </c>
      <c r="F261" s="155" t="s">
        <v>13</v>
      </c>
      <c r="G261" s="155" t="s">
        <v>12</v>
      </c>
      <c r="H261" s="156"/>
    </row>
    <row r="262" spans="2:8" ht="15" thickBot="1" x14ac:dyDescent="0.35">
      <c r="B262" s="157"/>
      <c r="C262" s="158"/>
      <c r="D262" s="159"/>
      <c r="E262" s="160" t="s">
        <v>37</v>
      </c>
      <c r="F262" s="160" t="s">
        <v>36</v>
      </c>
      <c r="G262" s="160" t="s">
        <v>35</v>
      </c>
      <c r="H262" s="159"/>
    </row>
    <row r="263" spans="2:8" ht="15" thickBot="1" x14ac:dyDescent="0.35">
      <c r="B263" s="48" t="s">
        <v>194</v>
      </c>
      <c r="C263" s="8" t="s">
        <v>404</v>
      </c>
      <c r="D263" s="8">
        <v>250</v>
      </c>
      <c r="E263" s="47">
        <v>6.3369999999999997</v>
      </c>
      <c r="F263" s="47">
        <v>5.4269999999999996</v>
      </c>
      <c r="G263" s="47">
        <v>68.543999999999997</v>
      </c>
      <c r="H263" s="47">
        <v>348.36599999999999</v>
      </c>
    </row>
    <row r="264" spans="2:8" ht="15" thickBot="1" x14ac:dyDescent="0.35">
      <c r="B264" s="5" t="s">
        <v>46</v>
      </c>
      <c r="C264" s="3" t="s">
        <v>45</v>
      </c>
      <c r="D264" s="3">
        <v>30</v>
      </c>
      <c r="E264" s="26">
        <v>0.27</v>
      </c>
      <c r="F264" s="26">
        <v>0.12</v>
      </c>
      <c r="G264" s="26">
        <v>2.91</v>
      </c>
      <c r="H264" s="26">
        <v>13.8</v>
      </c>
    </row>
    <row r="265" spans="2:8" ht="15" thickBot="1" x14ac:dyDescent="0.35">
      <c r="B265" s="5" t="s">
        <v>44</v>
      </c>
      <c r="C265" s="3" t="s">
        <v>43</v>
      </c>
      <c r="D265" s="3">
        <v>130</v>
      </c>
      <c r="E265" s="26">
        <v>0.52</v>
      </c>
      <c r="F265" s="26">
        <v>0.52</v>
      </c>
      <c r="G265" s="26">
        <v>16.899999999999999</v>
      </c>
      <c r="H265" s="26">
        <v>74.36</v>
      </c>
    </row>
    <row r="266" spans="2:8" ht="15" thickBot="1" x14ac:dyDescent="0.35">
      <c r="B266" s="21" t="s">
        <v>122</v>
      </c>
      <c r="C266" s="20" t="s">
        <v>121</v>
      </c>
      <c r="D266" s="20">
        <v>200</v>
      </c>
      <c r="E266" s="49">
        <v>0</v>
      </c>
      <c r="F266" s="49">
        <v>0</v>
      </c>
      <c r="G266" s="49">
        <v>0</v>
      </c>
      <c r="H266" s="49">
        <v>0</v>
      </c>
    </row>
    <row r="267" spans="2:8" ht="15" thickBot="1" x14ac:dyDescent="0.35">
      <c r="B267" s="161" t="s">
        <v>23</v>
      </c>
      <c r="C267" s="162"/>
      <c r="D267" s="163"/>
      <c r="E267" s="164">
        <f>SUM(E263:E266)</f>
        <v>7.1269999999999989</v>
      </c>
      <c r="F267" s="164">
        <f>SUM(F263:F266)</f>
        <v>6.0670000000000002</v>
      </c>
      <c r="G267" s="164">
        <f>SUM(G263:G266)</f>
        <v>88.353999999999985</v>
      </c>
      <c r="H267" s="164">
        <f>SUM(H263:H266)</f>
        <v>436.52600000000001</v>
      </c>
    </row>
    <row r="268" spans="2:8" ht="15" thickBot="1" x14ac:dyDescent="0.35">
      <c r="B268" s="7" t="s">
        <v>40</v>
      </c>
    </row>
    <row r="269" spans="2:8" ht="15" thickBot="1" x14ac:dyDescent="0.35">
      <c r="B269" s="179"/>
      <c r="C269" s="180"/>
      <c r="D269" s="150" t="s">
        <v>39</v>
      </c>
      <c r="E269" s="151" t="s">
        <v>17</v>
      </c>
      <c r="F269" s="152"/>
      <c r="G269" s="153"/>
      <c r="H269" s="181" t="s">
        <v>16</v>
      </c>
    </row>
    <row r="270" spans="2:8" x14ac:dyDescent="0.3">
      <c r="B270" s="154" t="s">
        <v>20</v>
      </c>
      <c r="C270" s="155" t="s">
        <v>19</v>
      </c>
      <c r="D270" s="156"/>
      <c r="E270" s="155" t="s">
        <v>14</v>
      </c>
      <c r="F270" s="155" t="s">
        <v>13</v>
      </c>
      <c r="G270" s="155" t="s">
        <v>12</v>
      </c>
      <c r="H270" s="155" t="s">
        <v>38</v>
      </c>
    </row>
    <row r="271" spans="2:8" ht="15" thickBot="1" x14ac:dyDescent="0.35">
      <c r="B271" s="211"/>
      <c r="C271" s="206"/>
      <c r="D271" s="156"/>
      <c r="E271" s="155" t="s">
        <v>37</v>
      </c>
      <c r="F271" s="155" t="s">
        <v>36</v>
      </c>
      <c r="G271" s="155" t="s">
        <v>35</v>
      </c>
      <c r="H271" s="206"/>
    </row>
    <row r="272" spans="2:8" ht="18.600000000000001" customHeight="1" thickBot="1" x14ac:dyDescent="0.35">
      <c r="B272" s="33" t="s">
        <v>192</v>
      </c>
      <c r="C272" s="38" t="s">
        <v>191</v>
      </c>
      <c r="D272" s="38">
        <v>150</v>
      </c>
      <c r="E272" s="115">
        <v>3.8380000000000001</v>
      </c>
      <c r="F272" s="115">
        <v>3.2890000000000001</v>
      </c>
      <c r="G272" s="115">
        <v>14.849</v>
      </c>
      <c r="H272" s="116">
        <v>104.34399999999999</v>
      </c>
    </row>
    <row r="273" spans="2:8" s="11" customFormat="1" ht="18" customHeight="1" thickBot="1" x14ac:dyDescent="0.35">
      <c r="B273" s="34" t="s">
        <v>32</v>
      </c>
      <c r="C273" s="20" t="s">
        <v>355</v>
      </c>
      <c r="D273" s="20">
        <v>10</v>
      </c>
      <c r="E273" s="49">
        <v>0.26</v>
      </c>
      <c r="F273" s="49">
        <v>3</v>
      </c>
      <c r="G273" s="49">
        <v>0.28000000000000003</v>
      </c>
      <c r="H273" s="49">
        <v>29.4</v>
      </c>
    </row>
    <row r="274" spans="2:8" ht="15" thickBot="1" x14ac:dyDescent="0.35">
      <c r="B274" s="14" t="s">
        <v>9</v>
      </c>
      <c r="C274" s="13" t="s">
        <v>8</v>
      </c>
      <c r="D274" s="13">
        <v>20</v>
      </c>
      <c r="E274" s="25">
        <v>1.48</v>
      </c>
      <c r="F274" s="25">
        <v>0.32</v>
      </c>
      <c r="G274" s="25">
        <v>8.56</v>
      </c>
      <c r="H274" s="71">
        <v>43.04</v>
      </c>
    </row>
    <row r="275" spans="2:8" ht="18.600000000000001" customHeight="1" thickBot="1" x14ac:dyDescent="0.35">
      <c r="B275" s="5" t="s">
        <v>190</v>
      </c>
      <c r="C275" s="3" t="s">
        <v>405</v>
      </c>
      <c r="D275" s="3" t="s">
        <v>406</v>
      </c>
      <c r="E275" s="26">
        <v>25.61</v>
      </c>
      <c r="F275" s="26">
        <v>7.66</v>
      </c>
      <c r="G275" s="26">
        <v>2.74</v>
      </c>
      <c r="H275" s="26">
        <v>182.32</v>
      </c>
    </row>
    <row r="276" spans="2:8" ht="16.2" customHeight="1" thickBot="1" x14ac:dyDescent="0.35">
      <c r="B276" s="74" t="s">
        <v>310</v>
      </c>
      <c r="C276" s="13" t="s">
        <v>407</v>
      </c>
      <c r="D276" s="13">
        <v>200</v>
      </c>
      <c r="E276" s="25">
        <v>5.6879999999999997</v>
      </c>
      <c r="F276" s="25">
        <v>3.2130000000000001</v>
      </c>
      <c r="G276" s="25">
        <v>44.792999999999999</v>
      </c>
      <c r="H276" s="71">
        <v>230.84100000000001</v>
      </c>
    </row>
    <row r="277" spans="2:8" ht="16.05" customHeight="1" thickBot="1" x14ac:dyDescent="0.35">
      <c r="B277" s="56" t="s">
        <v>187</v>
      </c>
      <c r="C277" s="13" t="s">
        <v>370</v>
      </c>
      <c r="D277" s="13">
        <v>110</v>
      </c>
      <c r="E277" s="25">
        <v>6.5369999999999999</v>
      </c>
      <c r="F277" s="25">
        <v>4.2770000000000001</v>
      </c>
      <c r="G277" s="25">
        <v>35.595999999999997</v>
      </c>
      <c r="H277" s="71">
        <v>207.024</v>
      </c>
    </row>
    <row r="278" spans="2:8" ht="19.2" customHeight="1" thickBot="1" x14ac:dyDescent="0.35">
      <c r="B278" s="39" t="s">
        <v>185</v>
      </c>
      <c r="C278" s="51" t="s">
        <v>408</v>
      </c>
      <c r="D278" s="51">
        <v>150</v>
      </c>
      <c r="E278" s="104">
        <v>1.464</v>
      </c>
      <c r="F278" s="104">
        <v>14.651</v>
      </c>
      <c r="G278" s="104">
        <v>15.117000000000001</v>
      </c>
      <c r="H278" s="104">
        <v>198.18</v>
      </c>
    </row>
    <row r="279" spans="2:8" ht="16.2" customHeight="1" thickBot="1" x14ac:dyDescent="0.35">
      <c r="B279" s="14" t="s">
        <v>7</v>
      </c>
      <c r="C279" s="10" t="s">
        <v>6</v>
      </c>
      <c r="D279" s="10">
        <v>80</v>
      </c>
      <c r="E279" s="113">
        <v>0.32</v>
      </c>
      <c r="F279" s="113">
        <v>0.32</v>
      </c>
      <c r="G279" s="113">
        <v>10.4</v>
      </c>
      <c r="H279" s="114">
        <v>45.76</v>
      </c>
    </row>
    <row r="280" spans="2:8" ht="15" thickBot="1" x14ac:dyDescent="0.35">
      <c r="B280" s="5" t="s">
        <v>183</v>
      </c>
      <c r="C280" s="3" t="s">
        <v>24</v>
      </c>
      <c r="D280" s="3">
        <v>200</v>
      </c>
      <c r="E280" s="26">
        <v>0</v>
      </c>
      <c r="F280" s="26">
        <v>0</v>
      </c>
      <c r="G280" s="26">
        <v>1</v>
      </c>
      <c r="H280" s="26">
        <v>4</v>
      </c>
    </row>
    <row r="281" spans="2:8" ht="15" thickBot="1" x14ac:dyDescent="0.35">
      <c r="B281" s="161" t="s">
        <v>162</v>
      </c>
      <c r="C281" s="162"/>
      <c r="D281" s="163"/>
      <c r="E281" s="164">
        <f>SUM(E272:E275,E279:E280)</f>
        <v>31.507999999999999</v>
      </c>
      <c r="F281" s="164">
        <f>SUM(F272:F275,F279:F280)</f>
        <v>14.589</v>
      </c>
      <c r="G281" s="164">
        <f>SUM(G272:G275,G277:G280)</f>
        <v>88.542000000000002</v>
      </c>
      <c r="H281" s="164">
        <f>SUM(H272:H275,H277:H280)</f>
        <v>814.06799999999998</v>
      </c>
    </row>
    <row r="282" spans="2:8" ht="15" thickBot="1" x14ac:dyDescent="0.35">
      <c r="B282" s="175" t="s">
        <v>22</v>
      </c>
      <c r="C282" s="176"/>
      <c r="D282" s="177"/>
      <c r="E282" s="164">
        <f>SUM(E272:E274,E276,E278:E280)</f>
        <v>13.049999999999999</v>
      </c>
      <c r="F282" s="164">
        <f>SUM(F272:F274,F276,F278:F280)</f>
        <v>24.792999999999999</v>
      </c>
      <c r="G282" s="164">
        <f>SUM(G272:G274,G276,G278:G280)</f>
        <v>94.999000000000009</v>
      </c>
      <c r="H282" s="164">
        <f>SUM(H272:H274,H276,H278:H280)</f>
        <v>655.56500000000005</v>
      </c>
    </row>
    <row r="283" spans="2:8" ht="15" thickBot="1" x14ac:dyDescent="0.35">
      <c r="B283" s="7" t="s">
        <v>409</v>
      </c>
    </row>
    <row r="284" spans="2:8" ht="22.8" customHeight="1" thickBot="1" x14ac:dyDescent="0.35">
      <c r="B284" s="169" t="s">
        <v>20</v>
      </c>
      <c r="C284" s="150" t="s">
        <v>19</v>
      </c>
      <c r="D284" s="150" t="s">
        <v>39</v>
      </c>
      <c r="E284" s="151" t="s">
        <v>17</v>
      </c>
      <c r="F284" s="152"/>
      <c r="G284" s="153"/>
      <c r="H284" s="150" t="s">
        <v>16</v>
      </c>
    </row>
    <row r="285" spans="2:8" ht="15" thickBot="1" x14ac:dyDescent="0.35">
      <c r="B285" s="217"/>
      <c r="C285" s="156"/>
      <c r="D285" s="156"/>
      <c r="E285" s="155" t="s">
        <v>14</v>
      </c>
      <c r="F285" s="155" t="s">
        <v>13</v>
      </c>
      <c r="G285" s="155" t="s">
        <v>12</v>
      </c>
      <c r="H285" s="156"/>
    </row>
    <row r="286" spans="2:8" ht="20.399999999999999" customHeight="1" thickBot="1" x14ac:dyDescent="0.35">
      <c r="B286" s="14" t="s">
        <v>333</v>
      </c>
      <c r="C286" s="38" t="s">
        <v>378</v>
      </c>
      <c r="D286" s="38" t="s">
        <v>379</v>
      </c>
      <c r="E286" s="115">
        <v>8.2899999999999991</v>
      </c>
      <c r="F286" s="115">
        <v>6.25</v>
      </c>
      <c r="G286" s="115">
        <v>36.950000000000003</v>
      </c>
      <c r="H286" s="116">
        <v>237.2</v>
      </c>
    </row>
    <row r="287" spans="2:8" ht="16.8" customHeight="1" thickBot="1" x14ac:dyDescent="0.35">
      <c r="B287" s="14" t="s">
        <v>32</v>
      </c>
      <c r="C287" s="13" t="s">
        <v>180</v>
      </c>
      <c r="D287" s="13">
        <v>40</v>
      </c>
      <c r="E287" s="25">
        <v>1.04</v>
      </c>
      <c r="F287" s="25">
        <v>12</v>
      </c>
      <c r="G287" s="25">
        <v>1.1200000000000001</v>
      </c>
      <c r="H287" s="71">
        <v>117.6</v>
      </c>
    </row>
    <row r="288" spans="2:8" ht="16.2" customHeight="1" thickBot="1" x14ac:dyDescent="0.35">
      <c r="B288" s="5" t="s">
        <v>179</v>
      </c>
      <c r="C288" s="3" t="s">
        <v>178</v>
      </c>
      <c r="D288" s="3">
        <v>120</v>
      </c>
      <c r="E288" s="26">
        <v>4.08</v>
      </c>
      <c r="F288" s="26">
        <v>3</v>
      </c>
      <c r="G288" s="26">
        <v>5.88</v>
      </c>
      <c r="H288" s="26">
        <v>66.84</v>
      </c>
    </row>
    <row r="289" spans="2:8" ht="16.2" customHeight="1" thickBot="1" x14ac:dyDescent="0.35">
      <c r="B289" s="21" t="s">
        <v>105</v>
      </c>
      <c r="C289" s="20" t="s">
        <v>104</v>
      </c>
      <c r="D289" s="20">
        <v>200</v>
      </c>
      <c r="E289" s="49">
        <v>0</v>
      </c>
      <c r="F289" s="49">
        <v>0</v>
      </c>
      <c r="G289" s="49">
        <v>0</v>
      </c>
      <c r="H289" s="49">
        <v>0</v>
      </c>
    </row>
    <row r="290" spans="2:8" ht="16.2" customHeight="1" thickBot="1" x14ac:dyDescent="0.35">
      <c r="B290" s="161" t="s">
        <v>177</v>
      </c>
      <c r="C290" s="162"/>
      <c r="D290" s="163"/>
      <c r="E290" s="164">
        <f>SUM(E286:E289)</f>
        <v>13.409999999999998</v>
      </c>
      <c r="F290" s="164">
        <f>SUM(F286:F289)</f>
        <v>21.25</v>
      </c>
      <c r="G290" s="164">
        <f>SUM(G286:G289)</f>
        <v>43.95</v>
      </c>
      <c r="H290" s="164">
        <f>SUM(H286:H289)</f>
        <v>421.64</v>
      </c>
    </row>
    <row r="291" spans="2:8" ht="18.600000000000001" customHeight="1" thickBot="1" x14ac:dyDescent="0.35">
      <c r="B291" s="161" t="s">
        <v>1</v>
      </c>
      <c r="C291" s="162"/>
      <c r="D291" s="163"/>
      <c r="E291" s="164">
        <f>SUM(E267+E281+E290)</f>
        <v>52.044999999999995</v>
      </c>
      <c r="F291" s="164">
        <f>SUM(F267+F281+F290)</f>
        <v>41.905999999999999</v>
      </c>
      <c r="G291" s="164">
        <f>SUM(G267+G281+G290)</f>
        <v>220.846</v>
      </c>
      <c r="H291" s="164">
        <f>SUM(H267+H281+H290)</f>
        <v>1672.2339999999999</v>
      </c>
    </row>
    <row r="292" spans="2:8" ht="21" customHeight="1" thickBot="1" x14ac:dyDescent="0.35">
      <c r="B292" s="175" t="s">
        <v>0</v>
      </c>
      <c r="C292" s="176"/>
      <c r="D292" s="177"/>
      <c r="E292" s="178">
        <f>SUM(E267+E282+E290)</f>
        <v>33.586999999999996</v>
      </c>
      <c r="F292" s="178">
        <f>SUM(F267+F282+F290)</f>
        <v>52.11</v>
      </c>
      <c r="G292" s="178">
        <f>SUM(G267+G282+G290)</f>
        <v>227.303</v>
      </c>
      <c r="H292" s="178">
        <f>SUM(H267+H282+H290)</f>
        <v>1513.7310000000002</v>
      </c>
    </row>
    <row r="293" spans="2:8" ht="13.8" customHeight="1" thickBot="1" x14ac:dyDescent="0.35"/>
    <row r="294" spans="2:8" ht="15" hidden="1" thickBot="1" x14ac:dyDescent="0.35"/>
    <row r="295" spans="2:8" ht="15" hidden="1" thickBot="1" x14ac:dyDescent="0.35"/>
    <row r="296" spans="2:8" s="1" customFormat="1" ht="24" customHeight="1" thickBot="1" x14ac:dyDescent="0.35">
      <c r="B296" s="144" t="s">
        <v>352</v>
      </c>
      <c r="C296" s="145" t="s">
        <v>158</v>
      </c>
      <c r="D296" s="146"/>
      <c r="E296" s="147"/>
      <c r="F296" s="145" t="s">
        <v>78</v>
      </c>
      <c r="G296" s="146"/>
      <c r="H296" s="147"/>
    </row>
    <row r="297" spans="2:8" ht="15" thickBot="1" x14ac:dyDescent="0.35">
      <c r="B297" s="22" t="s">
        <v>49</v>
      </c>
    </row>
    <row r="298" spans="2:8" ht="15" thickBot="1" x14ac:dyDescent="0.35">
      <c r="B298" s="148"/>
      <c r="C298" s="149"/>
      <c r="D298" s="149"/>
      <c r="E298" s="151" t="s">
        <v>17</v>
      </c>
      <c r="F298" s="152"/>
      <c r="G298" s="153"/>
      <c r="H298" s="150" t="s">
        <v>48</v>
      </c>
    </row>
    <row r="299" spans="2:8" x14ac:dyDescent="0.3">
      <c r="B299" s="154" t="s">
        <v>20</v>
      </c>
      <c r="C299" s="155" t="s">
        <v>19</v>
      </c>
      <c r="D299" s="155" t="s">
        <v>39</v>
      </c>
      <c r="E299" s="155" t="s">
        <v>14</v>
      </c>
      <c r="F299" s="155" t="s">
        <v>13</v>
      </c>
      <c r="G299" s="155" t="s">
        <v>12</v>
      </c>
      <c r="H299" s="156"/>
    </row>
    <row r="300" spans="2:8" ht="15" thickBot="1" x14ac:dyDescent="0.35">
      <c r="B300" s="157"/>
      <c r="C300" s="158"/>
      <c r="D300" s="158"/>
      <c r="E300" s="160" t="s">
        <v>37</v>
      </c>
      <c r="F300" s="160" t="s">
        <v>36</v>
      </c>
      <c r="G300" s="160" t="s">
        <v>35</v>
      </c>
      <c r="H300" s="159"/>
    </row>
    <row r="301" spans="2:8" ht="16.95" customHeight="1" thickBot="1" x14ac:dyDescent="0.35">
      <c r="B301" s="5" t="s">
        <v>176</v>
      </c>
      <c r="C301" s="20" t="s">
        <v>410</v>
      </c>
      <c r="D301" s="20">
        <v>200</v>
      </c>
      <c r="E301" s="49">
        <v>8.3800000000000008</v>
      </c>
      <c r="F301" s="49">
        <v>5.45</v>
      </c>
      <c r="G301" s="49">
        <v>32.99</v>
      </c>
      <c r="H301" s="49">
        <v>214.55</v>
      </c>
    </row>
    <row r="302" spans="2:8" ht="16.95" customHeight="1" thickBot="1" x14ac:dyDescent="0.35">
      <c r="B302" s="21" t="s">
        <v>44</v>
      </c>
      <c r="C302" s="20" t="s">
        <v>75</v>
      </c>
      <c r="D302" s="20">
        <v>120</v>
      </c>
      <c r="E302" s="49">
        <v>0.48</v>
      </c>
      <c r="F302" s="49">
        <v>0.48</v>
      </c>
      <c r="G302" s="49">
        <v>15.6</v>
      </c>
      <c r="H302" s="49">
        <v>68.64</v>
      </c>
    </row>
    <row r="303" spans="2:8" ht="16.95" customHeight="1" thickBot="1" x14ac:dyDescent="0.35">
      <c r="B303" s="21" t="s">
        <v>411</v>
      </c>
      <c r="C303" s="20" t="s">
        <v>174</v>
      </c>
      <c r="D303" s="20">
        <v>50</v>
      </c>
      <c r="E303" s="49">
        <v>3.85</v>
      </c>
      <c r="F303" s="49">
        <v>4.0999999999999996</v>
      </c>
      <c r="G303" s="49">
        <v>6.5</v>
      </c>
      <c r="H303" s="49">
        <v>175</v>
      </c>
    </row>
    <row r="304" spans="2:8" ht="16.95" customHeight="1" thickBot="1" x14ac:dyDescent="0.35">
      <c r="B304" s="21" t="s">
        <v>74</v>
      </c>
      <c r="C304" s="20" t="s">
        <v>73</v>
      </c>
      <c r="D304" s="20">
        <v>200</v>
      </c>
      <c r="E304" s="49">
        <v>0</v>
      </c>
      <c r="F304" s="49">
        <v>0</v>
      </c>
      <c r="G304" s="49">
        <v>0</v>
      </c>
      <c r="H304" s="49">
        <v>0</v>
      </c>
    </row>
    <row r="305" spans="2:8" ht="16.95" customHeight="1" thickBot="1" x14ac:dyDescent="0.35">
      <c r="B305" s="161" t="s">
        <v>23</v>
      </c>
      <c r="C305" s="162"/>
      <c r="D305" s="163"/>
      <c r="E305" s="164">
        <f>SUM(E301:E304)</f>
        <v>12.71</v>
      </c>
      <c r="F305" s="164">
        <f>SUM(F301:F304)</f>
        <v>10.029999999999999</v>
      </c>
      <c r="G305" s="164">
        <f>SUM(G301:G304)</f>
        <v>55.09</v>
      </c>
      <c r="H305" s="164">
        <f>SUM(H301:H304)</f>
        <v>458.19</v>
      </c>
    </row>
    <row r="306" spans="2:8" ht="15" thickBot="1" x14ac:dyDescent="0.35">
      <c r="B306" s="7" t="s">
        <v>40</v>
      </c>
    </row>
    <row r="307" spans="2:8" ht="15" thickBot="1" x14ac:dyDescent="0.35">
      <c r="B307" s="179"/>
      <c r="C307" s="180"/>
      <c r="D307" s="180"/>
      <c r="E307" s="151" t="s">
        <v>17</v>
      </c>
      <c r="F307" s="152"/>
      <c r="G307" s="153"/>
      <c r="H307" s="181" t="s">
        <v>16</v>
      </c>
    </row>
    <row r="308" spans="2:8" x14ac:dyDescent="0.3">
      <c r="B308" s="154" t="s">
        <v>20</v>
      </c>
      <c r="C308" s="155" t="s">
        <v>19</v>
      </c>
      <c r="D308" s="155" t="s">
        <v>39</v>
      </c>
      <c r="E308" s="155" t="s">
        <v>14</v>
      </c>
      <c r="F308" s="155" t="s">
        <v>13</v>
      </c>
      <c r="G308" s="155" t="s">
        <v>12</v>
      </c>
      <c r="H308" s="155" t="s">
        <v>38</v>
      </c>
    </row>
    <row r="309" spans="2:8" ht="15" thickBot="1" x14ac:dyDescent="0.35">
      <c r="B309" s="211"/>
      <c r="C309" s="206"/>
      <c r="D309" s="206"/>
      <c r="E309" s="155" t="s">
        <v>37</v>
      </c>
      <c r="F309" s="155" t="s">
        <v>36</v>
      </c>
      <c r="G309" s="155" t="s">
        <v>35</v>
      </c>
      <c r="H309" s="206"/>
    </row>
    <row r="310" spans="2:8" ht="16.95" customHeight="1" thickBot="1" x14ac:dyDescent="0.35">
      <c r="B310" s="33" t="s">
        <v>173</v>
      </c>
      <c r="C310" s="38" t="s">
        <v>172</v>
      </c>
      <c r="D310" s="38">
        <v>150</v>
      </c>
      <c r="E310" s="115">
        <v>8.48</v>
      </c>
      <c r="F310" s="115">
        <v>4.33</v>
      </c>
      <c r="G310" s="115">
        <v>23.72</v>
      </c>
      <c r="H310" s="116">
        <v>167.77</v>
      </c>
    </row>
    <row r="311" spans="2:8" s="11" customFormat="1" ht="16.95" customHeight="1" thickBot="1" x14ac:dyDescent="0.35">
      <c r="B311" s="34" t="s">
        <v>32</v>
      </c>
      <c r="C311" s="20" t="s">
        <v>355</v>
      </c>
      <c r="D311" s="20">
        <v>10</v>
      </c>
      <c r="E311" s="49">
        <v>0.26</v>
      </c>
      <c r="F311" s="49">
        <v>3</v>
      </c>
      <c r="G311" s="49">
        <v>0.28000000000000003</v>
      </c>
      <c r="H311" s="49">
        <v>29.4</v>
      </c>
    </row>
    <row r="312" spans="2:8" ht="16.95" customHeight="1" thickBot="1" x14ac:dyDescent="0.35">
      <c r="B312" s="14" t="s">
        <v>9</v>
      </c>
      <c r="C312" s="13" t="s">
        <v>8</v>
      </c>
      <c r="D312" s="13">
        <v>20</v>
      </c>
      <c r="E312" s="25">
        <v>1.48</v>
      </c>
      <c r="F312" s="25">
        <v>0.32</v>
      </c>
      <c r="G312" s="25">
        <v>8.56</v>
      </c>
      <c r="H312" s="71">
        <v>43.04</v>
      </c>
    </row>
    <row r="313" spans="2:8" ht="16.95" customHeight="1" thickBot="1" x14ac:dyDescent="0.35">
      <c r="B313" s="48" t="s">
        <v>312</v>
      </c>
      <c r="C313" s="3" t="s">
        <v>412</v>
      </c>
      <c r="D313" s="3" t="s">
        <v>413</v>
      </c>
      <c r="E313" s="26">
        <v>22.873000000000001</v>
      </c>
      <c r="F313" s="26">
        <v>14.36</v>
      </c>
      <c r="G313" s="26">
        <v>5.5640000000000001</v>
      </c>
      <c r="H313" s="26">
        <v>242.98400000000001</v>
      </c>
    </row>
    <row r="314" spans="2:8" ht="16.95" customHeight="1" thickBot="1" x14ac:dyDescent="0.35">
      <c r="B314" s="56" t="s">
        <v>311</v>
      </c>
      <c r="C314" s="13" t="s">
        <v>169</v>
      </c>
      <c r="D314" s="13">
        <v>200</v>
      </c>
      <c r="E314" s="25">
        <v>9.9700000000000006</v>
      </c>
      <c r="F314" s="25">
        <v>10.42</v>
      </c>
      <c r="G314" s="25">
        <v>23.97</v>
      </c>
      <c r="H314" s="71">
        <v>230.86</v>
      </c>
    </row>
    <row r="315" spans="2:8" ht="16.95" customHeight="1" thickBot="1" x14ac:dyDescent="0.35">
      <c r="B315" s="14" t="s">
        <v>115</v>
      </c>
      <c r="C315" s="13" t="s">
        <v>114</v>
      </c>
      <c r="D315" s="12">
        <v>50</v>
      </c>
      <c r="E315" s="26">
        <v>0.627</v>
      </c>
      <c r="F315" s="26">
        <v>3.585</v>
      </c>
      <c r="G315" s="26">
        <v>4.6509999999999998</v>
      </c>
      <c r="H315" s="26">
        <v>53.377000000000002</v>
      </c>
    </row>
    <row r="316" spans="2:8" ht="16.95" customHeight="1" thickBot="1" x14ac:dyDescent="0.35">
      <c r="B316" s="48" t="s">
        <v>167</v>
      </c>
      <c r="C316" s="3" t="s">
        <v>166</v>
      </c>
      <c r="D316" s="3">
        <v>100</v>
      </c>
      <c r="E316" s="26">
        <v>1.96</v>
      </c>
      <c r="F316" s="26">
        <v>3.08</v>
      </c>
      <c r="G316" s="26">
        <v>17.940000000000001</v>
      </c>
      <c r="H316" s="26">
        <v>107.34</v>
      </c>
    </row>
    <row r="317" spans="2:8" ht="16.95" customHeight="1" thickBot="1" x14ac:dyDescent="0.35">
      <c r="B317" s="5" t="s">
        <v>165</v>
      </c>
      <c r="C317" s="3" t="s">
        <v>414</v>
      </c>
      <c r="D317" s="3">
        <v>120</v>
      </c>
      <c r="E317" s="26">
        <v>1.268</v>
      </c>
      <c r="F317" s="26">
        <v>2.6339999999999999</v>
      </c>
      <c r="G317" s="26">
        <v>8.0589999999999993</v>
      </c>
      <c r="H317" s="26">
        <v>61.012</v>
      </c>
    </row>
    <row r="318" spans="2:8" ht="16.95" customHeight="1" thickBot="1" x14ac:dyDescent="0.35">
      <c r="B318" s="14" t="s">
        <v>7</v>
      </c>
      <c r="C318" s="10" t="s">
        <v>6</v>
      </c>
      <c r="D318" s="10">
        <v>80</v>
      </c>
      <c r="E318" s="113">
        <v>0.32</v>
      </c>
      <c r="F318" s="113">
        <v>0.32</v>
      </c>
      <c r="G318" s="113">
        <v>10.4</v>
      </c>
      <c r="H318" s="114">
        <v>45.76</v>
      </c>
    </row>
    <row r="319" spans="2:8" ht="16.95" customHeight="1" thickBot="1" x14ac:dyDescent="0.35">
      <c r="B319" s="5" t="s">
        <v>163</v>
      </c>
      <c r="C319" s="3" t="s">
        <v>24</v>
      </c>
      <c r="D319" s="3">
        <v>200</v>
      </c>
      <c r="E319" s="26">
        <v>0</v>
      </c>
      <c r="F319" s="26">
        <v>0</v>
      </c>
      <c r="G319" s="26">
        <v>0.2</v>
      </c>
      <c r="H319" s="26">
        <v>2</v>
      </c>
    </row>
    <row r="320" spans="2:8" ht="16.95" customHeight="1" thickBot="1" x14ac:dyDescent="0.35">
      <c r="B320" s="161" t="s">
        <v>162</v>
      </c>
      <c r="C320" s="162"/>
      <c r="D320" s="163"/>
      <c r="E320" s="164">
        <f>SUM(E310,E313,E316:E319)</f>
        <v>34.901000000000003</v>
      </c>
      <c r="F320" s="164">
        <f>SUM(F310:F313,F316:F319)</f>
        <v>28.043999999999997</v>
      </c>
      <c r="G320" s="164">
        <f>SUM(G310:G313,G316:G319)</f>
        <v>74.723000000000013</v>
      </c>
      <c r="H320" s="164">
        <f>SUM(H310:H313,H316:H319)</f>
        <v>699.30600000000004</v>
      </c>
    </row>
    <row r="321" spans="2:10" ht="16.95" customHeight="1" thickBot="1" x14ac:dyDescent="0.35">
      <c r="B321" s="175" t="s">
        <v>22</v>
      </c>
      <c r="C321" s="176"/>
      <c r="D321" s="177"/>
      <c r="E321" s="164">
        <f>SUM(E310:E312,E314:E315,E317:E319)</f>
        <v>22.405000000000001</v>
      </c>
      <c r="F321" s="164">
        <f>SUM(F310:F312,F314:F315,F317:F319)</f>
        <v>24.609000000000002</v>
      </c>
      <c r="G321" s="164">
        <f>SUM(G310:G312,G314:G315,G317:G319)</f>
        <v>79.84</v>
      </c>
      <c r="H321" s="164">
        <f>SUM(H310:H312,H314:H315,H317:H319)</f>
        <v>633.21900000000005</v>
      </c>
    </row>
    <row r="322" spans="2:10" ht="15" thickBot="1" x14ac:dyDescent="0.35">
      <c r="B322" s="7" t="s">
        <v>409</v>
      </c>
    </row>
    <row r="323" spans="2:10" ht="22.8" customHeight="1" thickBot="1" x14ac:dyDescent="0.35">
      <c r="B323" s="169" t="s">
        <v>20</v>
      </c>
      <c r="C323" s="150" t="s">
        <v>19</v>
      </c>
      <c r="D323" s="150" t="s">
        <v>39</v>
      </c>
      <c r="E323" s="151" t="s">
        <v>17</v>
      </c>
      <c r="F323" s="152"/>
      <c r="G323" s="153"/>
      <c r="H323" s="150" t="s">
        <v>16</v>
      </c>
    </row>
    <row r="324" spans="2:10" ht="15" thickBot="1" x14ac:dyDescent="0.35">
      <c r="B324" s="217"/>
      <c r="C324" s="156"/>
      <c r="D324" s="156"/>
      <c r="E324" s="155" t="s">
        <v>14</v>
      </c>
      <c r="F324" s="155" t="s">
        <v>13</v>
      </c>
      <c r="G324" s="155" t="s">
        <v>12</v>
      </c>
      <c r="H324" s="156"/>
    </row>
    <row r="325" spans="2:10" ht="18" customHeight="1" thickBot="1" x14ac:dyDescent="0.35">
      <c r="B325" s="14" t="s">
        <v>161</v>
      </c>
      <c r="C325" s="18"/>
      <c r="D325" s="18">
        <v>120</v>
      </c>
      <c r="E325" s="136">
        <v>12.84</v>
      </c>
      <c r="F325" s="136">
        <v>24.48</v>
      </c>
      <c r="G325" s="136">
        <v>39.24</v>
      </c>
      <c r="H325" s="55">
        <v>432</v>
      </c>
    </row>
    <row r="326" spans="2:10" ht="18.600000000000001" customHeight="1" thickBot="1" x14ac:dyDescent="0.35">
      <c r="B326" s="5" t="s">
        <v>160</v>
      </c>
      <c r="C326" s="3" t="s">
        <v>415</v>
      </c>
      <c r="D326" s="3">
        <v>120</v>
      </c>
      <c r="E326" s="26">
        <v>0.58799999999999997</v>
      </c>
      <c r="F326" s="26">
        <v>0.16800000000000001</v>
      </c>
      <c r="G326" s="26">
        <v>2.976</v>
      </c>
      <c r="H326" s="26">
        <v>15.72</v>
      </c>
      <c r="I326" s="11"/>
      <c r="J326" s="11"/>
    </row>
    <row r="327" spans="2:10" ht="16.95" customHeight="1" thickBot="1" x14ac:dyDescent="0.35">
      <c r="B327" s="161" t="s">
        <v>2</v>
      </c>
      <c r="C327" s="162"/>
      <c r="D327" s="163"/>
      <c r="E327" s="164">
        <f>SUM(E325:E326)</f>
        <v>13.427999999999999</v>
      </c>
      <c r="F327" s="164">
        <f>SUM(F325:F326)</f>
        <v>24.648</v>
      </c>
      <c r="G327" s="164">
        <f>SUM(G325:G326)</f>
        <v>42.216000000000001</v>
      </c>
      <c r="H327" s="164">
        <f>SUM(H325:H326)</f>
        <v>447.72</v>
      </c>
    </row>
    <row r="328" spans="2:10" ht="16.95" customHeight="1" thickBot="1" x14ac:dyDescent="0.35">
      <c r="B328" s="161" t="s">
        <v>1</v>
      </c>
      <c r="C328" s="162"/>
      <c r="D328" s="163"/>
      <c r="E328" s="164">
        <f>SUM(E305+E320+E327)</f>
        <v>61.039000000000001</v>
      </c>
      <c r="F328" s="164">
        <f>SUM(F305+F320+F327)</f>
        <v>62.721999999999994</v>
      </c>
      <c r="G328" s="164">
        <f>SUM(G305+G320+G327)</f>
        <v>172.02900000000002</v>
      </c>
      <c r="H328" s="164">
        <f>SUM(H305+H320+H327)</f>
        <v>1605.2160000000001</v>
      </c>
    </row>
    <row r="329" spans="2:10" ht="16.95" customHeight="1" thickBot="1" x14ac:dyDescent="0.35">
      <c r="B329" s="161" t="s">
        <v>0</v>
      </c>
      <c r="C329" s="162"/>
      <c r="D329" s="163"/>
      <c r="E329" s="164">
        <f>SUM(E305+E321+E327)</f>
        <v>48.542999999999999</v>
      </c>
      <c r="F329" s="164">
        <f>SUM(F305+F321+F327)</f>
        <v>59.287000000000006</v>
      </c>
      <c r="G329" s="164">
        <f>SUM(G305+G321+G327)</f>
        <v>177.14600000000002</v>
      </c>
      <c r="H329" s="164">
        <f>SUM(H305+H321+H327)</f>
        <v>1539.1290000000001</v>
      </c>
    </row>
    <row r="330" spans="2:10" ht="11.4" customHeight="1" thickBot="1" x14ac:dyDescent="0.35">
      <c r="B330" s="24"/>
      <c r="C330" s="24"/>
      <c r="D330" s="24"/>
      <c r="E330" s="53"/>
      <c r="F330" s="53"/>
      <c r="G330" s="53"/>
      <c r="H330" s="53"/>
    </row>
    <row r="331" spans="2:10" ht="16.8" hidden="1" customHeight="1" thickBot="1" x14ac:dyDescent="0.35">
      <c r="B331" s="24"/>
      <c r="C331" s="24"/>
      <c r="D331" s="24"/>
      <c r="E331" s="53"/>
      <c r="F331" s="53"/>
      <c r="G331" s="53"/>
      <c r="H331" s="53"/>
    </row>
    <row r="332" spans="2:10" ht="16.8" hidden="1" customHeight="1" thickBot="1" x14ac:dyDescent="0.35">
      <c r="B332" s="24"/>
      <c r="C332" s="24"/>
      <c r="D332" s="24"/>
      <c r="E332" s="53"/>
      <c r="F332" s="53"/>
      <c r="G332" s="53"/>
      <c r="H332" s="53"/>
    </row>
    <row r="333" spans="2:10" s="1" customFormat="1" ht="24" customHeight="1" thickBot="1" x14ac:dyDescent="0.35">
      <c r="B333" s="144" t="s">
        <v>352</v>
      </c>
      <c r="C333" s="145" t="s">
        <v>158</v>
      </c>
      <c r="D333" s="146"/>
      <c r="E333" s="147"/>
      <c r="F333" s="145" t="s">
        <v>50</v>
      </c>
      <c r="G333" s="146"/>
      <c r="H333" s="147"/>
    </row>
    <row r="334" spans="2:10" ht="15" thickBot="1" x14ac:dyDescent="0.35">
      <c r="B334" s="22" t="s">
        <v>49</v>
      </c>
    </row>
    <row r="335" spans="2:10" ht="15" thickBot="1" x14ac:dyDescent="0.35">
      <c r="B335" s="148"/>
      <c r="C335" s="149"/>
      <c r="D335" s="149"/>
      <c r="E335" s="151" t="s">
        <v>17</v>
      </c>
      <c r="F335" s="152"/>
      <c r="G335" s="153"/>
      <c r="H335" s="150" t="s">
        <v>48</v>
      </c>
    </row>
    <row r="336" spans="2:10" x14ac:dyDescent="0.3">
      <c r="B336" s="154" t="s">
        <v>20</v>
      </c>
      <c r="C336" s="155" t="s">
        <v>19</v>
      </c>
      <c r="D336" s="155" t="s">
        <v>39</v>
      </c>
      <c r="E336" s="155" t="s">
        <v>14</v>
      </c>
      <c r="F336" s="155" t="s">
        <v>13</v>
      </c>
      <c r="G336" s="155" t="s">
        <v>12</v>
      </c>
      <c r="H336" s="156"/>
    </row>
    <row r="337" spans="2:8" ht="15" thickBot="1" x14ac:dyDescent="0.35">
      <c r="B337" s="157"/>
      <c r="C337" s="158"/>
      <c r="D337" s="158"/>
      <c r="E337" s="160" t="s">
        <v>37</v>
      </c>
      <c r="F337" s="160" t="s">
        <v>36</v>
      </c>
      <c r="G337" s="160" t="s">
        <v>35</v>
      </c>
      <c r="H337" s="159"/>
    </row>
    <row r="338" spans="2:8" ht="18" customHeight="1" thickBot="1" x14ac:dyDescent="0.35">
      <c r="B338" s="54" t="s">
        <v>157</v>
      </c>
      <c r="C338" s="20" t="s">
        <v>416</v>
      </c>
      <c r="D338" s="20">
        <v>250</v>
      </c>
      <c r="E338" s="49">
        <v>8.31</v>
      </c>
      <c r="F338" s="49">
        <v>7.12</v>
      </c>
      <c r="G338" s="49">
        <v>40.53</v>
      </c>
      <c r="H338" s="49">
        <v>259.39999999999998</v>
      </c>
    </row>
    <row r="339" spans="2:8" ht="18" customHeight="1" thickBot="1" x14ac:dyDescent="0.35">
      <c r="B339" s="48" t="s">
        <v>155</v>
      </c>
      <c r="C339" s="8" t="s">
        <v>154</v>
      </c>
      <c r="D339" s="8">
        <v>20</v>
      </c>
      <c r="E339" s="47">
        <v>0.06</v>
      </c>
      <c r="F339" s="47">
        <v>0.02</v>
      </c>
      <c r="G339" s="47">
        <v>17.2</v>
      </c>
      <c r="H339" s="47">
        <v>69.22</v>
      </c>
    </row>
    <row r="340" spans="2:8" ht="19.2" customHeight="1" thickBot="1" x14ac:dyDescent="0.35">
      <c r="B340" s="137" t="s">
        <v>44</v>
      </c>
      <c r="C340" s="3" t="s">
        <v>362</v>
      </c>
      <c r="D340" s="3">
        <v>170</v>
      </c>
      <c r="E340" s="26">
        <v>0.68</v>
      </c>
      <c r="F340" s="26">
        <v>0.68</v>
      </c>
      <c r="G340" s="26">
        <v>22.1</v>
      </c>
      <c r="H340" s="26">
        <v>97.24</v>
      </c>
    </row>
    <row r="341" spans="2:8" ht="19.8" customHeight="1" thickBot="1" x14ac:dyDescent="0.35">
      <c r="B341" s="5" t="s">
        <v>97</v>
      </c>
      <c r="C341" s="3" t="s">
        <v>96</v>
      </c>
      <c r="D341" s="3">
        <v>200</v>
      </c>
      <c r="E341" s="26">
        <v>0</v>
      </c>
      <c r="F341" s="26">
        <v>0</v>
      </c>
      <c r="G341" s="26">
        <v>0</v>
      </c>
      <c r="H341" s="26">
        <v>0</v>
      </c>
    </row>
    <row r="342" spans="2:8" ht="16.05" customHeight="1" thickBot="1" x14ac:dyDescent="0.35">
      <c r="B342" s="161" t="s">
        <v>23</v>
      </c>
      <c r="C342" s="162"/>
      <c r="D342" s="163"/>
      <c r="E342" s="164">
        <f>SUM(E338:E341)</f>
        <v>9.0500000000000007</v>
      </c>
      <c r="F342" s="164">
        <f>SUM(F338:F341)</f>
        <v>7.8199999999999994</v>
      </c>
      <c r="G342" s="164">
        <f>SUM(G338:G341)</f>
        <v>79.830000000000013</v>
      </c>
      <c r="H342" s="164">
        <f>SUM(H338:H341)</f>
        <v>425.86</v>
      </c>
    </row>
    <row r="343" spans="2:8" ht="22.2" customHeight="1" thickBot="1" x14ac:dyDescent="0.35">
      <c r="B343" s="7" t="s">
        <v>40</v>
      </c>
    </row>
    <row r="344" spans="2:8" ht="15" thickBot="1" x14ac:dyDescent="0.35">
      <c r="B344" s="179"/>
      <c r="C344" s="180"/>
      <c r="D344" s="180"/>
      <c r="E344" s="151" t="s">
        <v>17</v>
      </c>
      <c r="F344" s="152"/>
      <c r="G344" s="153"/>
      <c r="H344" s="181" t="s">
        <v>16</v>
      </c>
    </row>
    <row r="345" spans="2:8" x14ac:dyDescent="0.3">
      <c r="B345" s="154" t="s">
        <v>20</v>
      </c>
      <c r="C345" s="155" t="s">
        <v>19</v>
      </c>
      <c r="D345" s="155" t="s">
        <v>39</v>
      </c>
      <c r="E345" s="155" t="s">
        <v>14</v>
      </c>
      <c r="F345" s="155" t="s">
        <v>13</v>
      </c>
      <c r="G345" s="155" t="s">
        <v>12</v>
      </c>
      <c r="H345" s="155" t="s">
        <v>38</v>
      </c>
    </row>
    <row r="346" spans="2:8" ht="15" thickBot="1" x14ac:dyDescent="0.35">
      <c r="B346" s="157"/>
      <c r="C346" s="158"/>
      <c r="D346" s="158"/>
      <c r="E346" s="160" t="s">
        <v>37</v>
      </c>
      <c r="F346" s="160" t="s">
        <v>36</v>
      </c>
      <c r="G346" s="160" t="s">
        <v>35</v>
      </c>
      <c r="H346" s="158"/>
    </row>
    <row r="347" spans="2:8" ht="18" customHeight="1" thickBot="1" x14ac:dyDescent="0.35">
      <c r="B347" s="5" t="s">
        <v>153</v>
      </c>
      <c r="C347" s="3" t="s">
        <v>152</v>
      </c>
      <c r="D347" s="3">
        <v>150</v>
      </c>
      <c r="E347" s="26">
        <v>2.1</v>
      </c>
      <c r="F347" s="26">
        <v>4.82</v>
      </c>
      <c r="G347" s="26">
        <v>17.28</v>
      </c>
      <c r="H347" s="26">
        <v>120.89</v>
      </c>
    </row>
    <row r="348" spans="2:8" s="11" customFormat="1" ht="18" customHeight="1" thickBot="1" x14ac:dyDescent="0.35">
      <c r="B348" s="15" t="s">
        <v>32</v>
      </c>
      <c r="C348" s="3" t="s">
        <v>355</v>
      </c>
      <c r="D348" s="3">
        <v>10</v>
      </c>
      <c r="E348" s="26">
        <v>0.26</v>
      </c>
      <c r="F348" s="26">
        <v>3</v>
      </c>
      <c r="G348" s="26">
        <v>0.28000000000000003</v>
      </c>
      <c r="H348" s="26">
        <v>29.4</v>
      </c>
    </row>
    <row r="349" spans="2:8" ht="18" customHeight="1" thickBot="1" x14ac:dyDescent="0.35">
      <c r="B349" s="14" t="s">
        <v>9</v>
      </c>
      <c r="C349" s="13" t="s">
        <v>8</v>
      </c>
      <c r="D349" s="13">
        <v>20</v>
      </c>
      <c r="E349" s="25">
        <v>1.48</v>
      </c>
      <c r="F349" s="25">
        <v>0.32</v>
      </c>
      <c r="G349" s="25">
        <v>8.56</v>
      </c>
      <c r="H349" s="71">
        <v>43.04</v>
      </c>
    </row>
    <row r="350" spans="2:8" ht="18" customHeight="1" thickBot="1" x14ac:dyDescent="0.35">
      <c r="B350" s="98" t="s">
        <v>313</v>
      </c>
      <c r="C350" s="51" t="s">
        <v>151</v>
      </c>
      <c r="D350" s="3">
        <v>110</v>
      </c>
      <c r="E350" s="26">
        <v>19.72</v>
      </c>
      <c r="F350" s="26">
        <v>6.86</v>
      </c>
      <c r="G350" s="26">
        <v>11.23</v>
      </c>
      <c r="H350" s="26">
        <v>185.55</v>
      </c>
    </row>
    <row r="351" spans="2:8" ht="18" customHeight="1" thickBot="1" x14ac:dyDescent="0.35">
      <c r="B351" s="28" t="s">
        <v>334</v>
      </c>
      <c r="C351" s="12" t="s">
        <v>417</v>
      </c>
      <c r="D351" s="3" t="s">
        <v>418</v>
      </c>
      <c r="E351" s="26">
        <v>31.74</v>
      </c>
      <c r="F351" s="26">
        <v>12.39</v>
      </c>
      <c r="G351" s="26">
        <v>6.97</v>
      </c>
      <c r="H351" s="26">
        <v>266.37</v>
      </c>
    </row>
    <row r="352" spans="2:8" ht="18" customHeight="1" thickBot="1" x14ac:dyDescent="0.35">
      <c r="B352" s="39" t="s">
        <v>70</v>
      </c>
      <c r="C352" s="51" t="s">
        <v>419</v>
      </c>
      <c r="D352" s="3">
        <v>150</v>
      </c>
      <c r="E352" s="26">
        <v>3.8109999999999999</v>
      </c>
      <c r="F352" s="26">
        <v>3.2559999999999998</v>
      </c>
      <c r="G352" s="26">
        <v>41.243000000000002</v>
      </c>
      <c r="H352" s="26">
        <v>209.52199999999999</v>
      </c>
    </row>
    <row r="353" spans="2:9" ht="18" customHeight="1" thickBot="1" x14ac:dyDescent="0.35">
      <c r="B353" s="14" t="s">
        <v>149</v>
      </c>
      <c r="C353" s="12" t="s">
        <v>420</v>
      </c>
      <c r="D353" s="3">
        <v>150</v>
      </c>
      <c r="E353" s="26">
        <v>1.4330000000000001</v>
      </c>
      <c r="F353" s="26">
        <v>9.3119999999999994</v>
      </c>
      <c r="G353" s="26">
        <v>12.246</v>
      </c>
      <c r="H353" s="26">
        <v>138.52199999999999</v>
      </c>
    </row>
    <row r="354" spans="2:9" ht="18" customHeight="1" thickBot="1" x14ac:dyDescent="0.35">
      <c r="B354" s="5" t="s">
        <v>7</v>
      </c>
      <c r="C354" s="10" t="s">
        <v>6</v>
      </c>
      <c r="D354" s="10">
        <v>80</v>
      </c>
      <c r="E354" s="113">
        <v>0.32</v>
      </c>
      <c r="F354" s="113">
        <v>0.32</v>
      </c>
      <c r="G354" s="113">
        <v>10.4</v>
      </c>
      <c r="H354" s="114">
        <v>45.76</v>
      </c>
    </row>
    <row r="355" spans="2:9" ht="18" customHeight="1" thickBot="1" x14ac:dyDescent="0.35">
      <c r="B355" s="5" t="s">
        <v>146</v>
      </c>
      <c r="C355" s="3" t="s">
        <v>24</v>
      </c>
      <c r="D355" s="3">
        <v>200</v>
      </c>
      <c r="E355" s="26">
        <v>0.2</v>
      </c>
      <c r="F355" s="26">
        <v>0</v>
      </c>
      <c r="G355" s="26">
        <v>1.2</v>
      </c>
      <c r="H355" s="26">
        <v>6</v>
      </c>
    </row>
    <row r="356" spans="2:9" ht="19.8" customHeight="1" thickBot="1" x14ac:dyDescent="0.35">
      <c r="B356" s="161" t="s">
        <v>59</v>
      </c>
      <c r="C356" s="162"/>
      <c r="D356" s="163"/>
      <c r="E356" s="164">
        <f>SUM(E347:E350,E352:E355)</f>
        <v>29.323999999999998</v>
      </c>
      <c r="F356" s="164">
        <f>SUM(F347:F350,F352:F355)</f>
        <v>27.887999999999998</v>
      </c>
      <c r="G356" s="164">
        <f>SUM(G347:G350,G352:G355)</f>
        <v>102.43900000000002</v>
      </c>
      <c r="H356" s="164">
        <f>SUM(H347:H350,H352:H355)</f>
        <v>778.68399999999997</v>
      </c>
    </row>
    <row r="357" spans="2:9" ht="21" customHeight="1" thickBot="1" x14ac:dyDescent="0.35">
      <c r="B357" s="175" t="s">
        <v>22</v>
      </c>
      <c r="C357" s="176"/>
      <c r="D357" s="177"/>
      <c r="E357" s="164">
        <f>SUM(E347:E349,E351,E352,E353,E354,E355)</f>
        <v>41.344000000000001</v>
      </c>
      <c r="F357" s="164">
        <f>SUM(F347:F349,F351,F352,F353,F354,F355)</f>
        <v>33.417999999999999</v>
      </c>
      <c r="G357" s="164">
        <f>SUM(G347:G349,G351,G352,G353,G354,G355)</f>
        <v>98.179000000000002</v>
      </c>
      <c r="H357" s="164">
        <f>SUM(H347:H349,H351,H352,H353,H354,H355)</f>
        <v>859.50399999999991</v>
      </c>
    </row>
    <row r="358" spans="2:9" ht="15" thickBot="1" x14ac:dyDescent="0.35">
      <c r="B358" s="7" t="s">
        <v>21</v>
      </c>
    </row>
    <row r="359" spans="2:9" ht="22.8" customHeight="1" thickBot="1" x14ac:dyDescent="0.35">
      <c r="B359" s="169" t="s">
        <v>20</v>
      </c>
      <c r="C359" s="150" t="s">
        <v>19</v>
      </c>
      <c r="D359" s="150" t="s">
        <v>39</v>
      </c>
      <c r="E359" s="151" t="s">
        <v>17</v>
      </c>
      <c r="F359" s="152"/>
      <c r="G359" s="153"/>
      <c r="H359" s="150" t="s">
        <v>16</v>
      </c>
    </row>
    <row r="360" spans="2:9" ht="11.4" customHeight="1" thickBot="1" x14ac:dyDescent="0.35">
      <c r="B360" s="170"/>
      <c r="C360" s="159"/>
      <c r="D360" s="159"/>
      <c r="E360" s="160" t="s">
        <v>14</v>
      </c>
      <c r="F360" s="160" t="s">
        <v>13</v>
      </c>
      <c r="G360" s="160" t="s">
        <v>12</v>
      </c>
      <c r="H360" s="159"/>
    </row>
    <row r="361" spans="2:9" ht="20.399999999999999" customHeight="1" thickBot="1" x14ac:dyDescent="0.35">
      <c r="B361" s="54" t="s">
        <v>145</v>
      </c>
      <c r="C361" s="20" t="s">
        <v>421</v>
      </c>
      <c r="D361" s="20" t="s">
        <v>422</v>
      </c>
      <c r="E361" s="49">
        <v>13.959</v>
      </c>
      <c r="F361" s="49">
        <v>11.11</v>
      </c>
      <c r="G361" s="49">
        <v>28.103000000000002</v>
      </c>
      <c r="H361" s="49">
        <v>268.23399999999998</v>
      </c>
    </row>
    <row r="362" spans="2:9" ht="18.600000000000001" customHeight="1" thickBot="1" x14ac:dyDescent="0.35">
      <c r="B362" s="28" t="s">
        <v>143</v>
      </c>
      <c r="C362" s="13" t="s">
        <v>180</v>
      </c>
      <c r="D362" s="13">
        <v>40</v>
      </c>
      <c r="E362" s="25">
        <v>1.04</v>
      </c>
      <c r="F362" s="25">
        <v>12</v>
      </c>
      <c r="G362" s="25">
        <v>1.1200000000000001</v>
      </c>
      <c r="H362" s="71">
        <v>117.6</v>
      </c>
    </row>
    <row r="363" spans="2:9" ht="20.399999999999999" customHeight="1" thickBot="1" x14ac:dyDescent="0.35">
      <c r="B363" s="48" t="s">
        <v>350</v>
      </c>
      <c r="C363" s="3" t="s">
        <v>142</v>
      </c>
      <c r="D363" s="3">
        <v>120</v>
      </c>
      <c r="E363" s="26">
        <v>2.3359999999999999</v>
      </c>
      <c r="F363" s="26">
        <v>4.2649999999999997</v>
      </c>
      <c r="G363" s="26">
        <v>23.452999999999999</v>
      </c>
      <c r="H363" s="26">
        <v>141.548</v>
      </c>
    </row>
    <row r="364" spans="2:9" ht="21" customHeight="1" thickBot="1" x14ac:dyDescent="0.35">
      <c r="B364" s="21" t="s">
        <v>80</v>
      </c>
      <c r="C364" s="20" t="s">
        <v>79</v>
      </c>
      <c r="D364" s="20">
        <v>200</v>
      </c>
      <c r="E364" s="49">
        <v>0</v>
      </c>
      <c r="F364" s="49">
        <v>0</v>
      </c>
      <c r="G364" s="49">
        <v>0</v>
      </c>
      <c r="H364" s="49">
        <v>0</v>
      </c>
    </row>
    <row r="365" spans="2:9" ht="18" customHeight="1" thickBot="1" x14ac:dyDescent="0.35">
      <c r="B365" s="161" t="s">
        <v>2</v>
      </c>
      <c r="C365" s="162"/>
      <c r="D365" s="163"/>
      <c r="E365" s="164">
        <f>SUM(E361:E364)</f>
        <v>17.334999999999997</v>
      </c>
      <c r="F365" s="164">
        <f>SUM(F361:F364)</f>
        <v>27.375</v>
      </c>
      <c r="G365" s="164">
        <f>SUM(G361:G364)</f>
        <v>52.676000000000002</v>
      </c>
      <c r="H365" s="164">
        <f>SUM(H361:H364)</f>
        <v>527.38199999999995</v>
      </c>
    </row>
    <row r="366" spans="2:9" ht="18" customHeight="1" thickBot="1" x14ac:dyDescent="0.35">
      <c r="B366" s="161" t="s">
        <v>1</v>
      </c>
      <c r="C366" s="162"/>
      <c r="D366" s="163"/>
      <c r="E366" s="164">
        <f>SUM(E342+E356+E365)</f>
        <v>55.708999999999989</v>
      </c>
      <c r="F366" s="164">
        <f>SUM(F342+F356+F365)</f>
        <v>63.082999999999998</v>
      </c>
      <c r="G366" s="164">
        <f>SUM(G342+G356+G365)</f>
        <v>234.94500000000005</v>
      </c>
      <c r="H366" s="164">
        <f>SUM(H342+H356+H365)</f>
        <v>1731.9259999999999</v>
      </c>
    </row>
    <row r="367" spans="2:9" ht="13.8" customHeight="1" thickBot="1" x14ac:dyDescent="0.35">
      <c r="B367" s="161" t="s">
        <v>0</v>
      </c>
      <c r="C367" s="162"/>
      <c r="D367" s="163"/>
      <c r="E367" s="164">
        <f>SUM(E342+E357+E365)</f>
        <v>67.728999999999999</v>
      </c>
      <c r="F367" s="164">
        <f>SUM(F342+F357+F365)</f>
        <v>68.613</v>
      </c>
      <c r="G367" s="164">
        <f>SUM(G342+G357+G365)</f>
        <v>230.685</v>
      </c>
      <c r="H367" s="164">
        <f>SUM(H342+H357+H365)</f>
        <v>1812.7460000000001</v>
      </c>
    </row>
    <row r="368" spans="2:9" ht="18" customHeight="1" thickBot="1" x14ac:dyDescent="0.35">
      <c r="B368" s="24"/>
      <c r="C368" s="24"/>
      <c r="D368" s="24"/>
      <c r="E368" s="23"/>
      <c r="F368" s="23"/>
      <c r="G368" s="23"/>
      <c r="H368" s="23"/>
      <c r="I368" s="11"/>
    </row>
    <row r="369" spans="2:8" s="1" customFormat="1" ht="24" customHeight="1" thickBot="1" x14ac:dyDescent="0.35">
      <c r="B369" s="144" t="s">
        <v>352</v>
      </c>
      <c r="C369" s="145" t="s">
        <v>51</v>
      </c>
      <c r="D369" s="146"/>
      <c r="E369" s="147"/>
      <c r="F369" s="145" t="s">
        <v>141</v>
      </c>
      <c r="G369" s="146"/>
      <c r="H369" s="147"/>
    </row>
    <row r="370" spans="2:8" ht="19.8" customHeight="1" thickBot="1" x14ac:dyDescent="0.35">
      <c r="B370" s="22" t="s">
        <v>49</v>
      </c>
    </row>
    <row r="371" spans="2:8" ht="15" thickBot="1" x14ac:dyDescent="0.35">
      <c r="B371" s="148"/>
      <c r="C371" s="149"/>
      <c r="D371" s="150" t="s">
        <v>39</v>
      </c>
      <c r="E371" s="151" t="s">
        <v>17</v>
      </c>
      <c r="F371" s="152"/>
      <c r="G371" s="153"/>
      <c r="H371" s="150" t="s">
        <v>48</v>
      </c>
    </row>
    <row r="372" spans="2:8" x14ac:dyDescent="0.3">
      <c r="B372" s="154" t="s">
        <v>20</v>
      </c>
      <c r="C372" s="155" t="s">
        <v>19</v>
      </c>
      <c r="D372" s="156"/>
      <c r="E372" s="155" t="s">
        <v>14</v>
      </c>
      <c r="F372" s="155" t="s">
        <v>13</v>
      </c>
      <c r="G372" s="155" t="s">
        <v>12</v>
      </c>
      <c r="H372" s="156"/>
    </row>
    <row r="373" spans="2:8" ht="15" thickBot="1" x14ac:dyDescent="0.35">
      <c r="B373" s="211"/>
      <c r="C373" s="158"/>
      <c r="D373" s="159"/>
      <c r="E373" s="160" t="s">
        <v>37</v>
      </c>
      <c r="F373" s="160" t="s">
        <v>36</v>
      </c>
      <c r="G373" s="160" t="s">
        <v>35</v>
      </c>
      <c r="H373" s="159"/>
    </row>
    <row r="374" spans="2:8" ht="18" customHeight="1" thickBot="1" x14ac:dyDescent="0.35">
      <c r="B374" s="52" t="s">
        <v>140</v>
      </c>
      <c r="C374" s="13"/>
      <c r="D374" s="13">
        <v>80</v>
      </c>
      <c r="E374" s="25">
        <v>6.32</v>
      </c>
      <c r="F374" s="25">
        <v>0.96</v>
      </c>
      <c r="G374" s="25">
        <v>68</v>
      </c>
      <c r="H374" s="71">
        <v>308.8</v>
      </c>
    </row>
    <row r="375" spans="2:8" ht="18" customHeight="1" thickBot="1" x14ac:dyDescent="0.35">
      <c r="B375" s="5" t="s">
        <v>139</v>
      </c>
      <c r="C375" s="3" t="s">
        <v>138</v>
      </c>
      <c r="D375" s="3">
        <v>120</v>
      </c>
      <c r="E375" s="26">
        <v>4.08</v>
      </c>
      <c r="F375" s="26">
        <v>3</v>
      </c>
      <c r="G375" s="26">
        <v>5.88</v>
      </c>
      <c r="H375" s="26">
        <v>66.84</v>
      </c>
    </row>
    <row r="376" spans="2:8" ht="18" customHeight="1" thickBot="1" x14ac:dyDescent="0.35">
      <c r="B376" s="5" t="s">
        <v>44</v>
      </c>
      <c r="C376" s="3" t="s">
        <v>75</v>
      </c>
      <c r="D376" s="3">
        <v>120</v>
      </c>
      <c r="E376" s="26">
        <v>0.48</v>
      </c>
      <c r="F376" s="26">
        <v>0.48</v>
      </c>
      <c r="G376" s="26">
        <v>15.6</v>
      </c>
      <c r="H376" s="26">
        <v>68.64</v>
      </c>
    </row>
    <row r="377" spans="2:8" ht="18" customHeight="1" thickBot="1" x14ac:dyDescent="0.35">
      <c r="B377" s="5" t="s">
        <v>137</v>
      </c>
      <c r="C377" s="3" t="s">
        <v>136</v>
      </c>
      <c r="D377" s="3">
        <v>200</v>
      </c>
      <c r="E377" s="26">
        <v>0</v>
      </c>
      <c r="F377" s="26">
        <v>0</v>
      </c>
      <c r="G377" s="26">
        <v>0</v>
      </c>
      <c r="H377" s="26">
        <v>0</v>
      </c>
    </row>
    <row r="378" spans="2:8" ht="23.4" customHeight="1" thickBot="1" x14ac:dyDescent="0.35">
      <c r="B378" s="161" t="s">
        <v>23</v>
      </c>
      <c r="C378" s="162"/>
      <c r="D378" s="163"/>
      <c r="E378" s="164">
        <f>SUM(E374:E377)</f>
        <v>10.88</v>
      </c>
      <c r="F378" s="164">
        <f>SUM(F374:F377)</f>
        <v>4.4399999999999995</v>
      </c>
      <c r="G378" s="164">
        <f>SUM(G374:G377)</f>
        <v>89.47999999999999</v>
      </c>
      <c r="H378" s="164">
        <f>SUM(H374:H377)</f>
        <v>444.28</v>
      </c>
    </row>
    <row r="379" spans="2:8" ht="21.6" customHeight="1" thickBot="1" x14ac:dyDescent="0.35">
      <c r="B379" s="7" t="s">
        <v>40</v>
      </c>
    </row>
    <row r="380" spans="2:8" ht="15" thickBot="1" x14ac:dyDescent="0.35">
      <c r="B380" s="179"/>
      <c r="C380" s="180"/>
      <c r="D380" s="150" t="s">
        <v>39</v>
      </c>
      <c r="E380" s="151" t="s">
        <v>17</v>
      </c>
      <c r="F380" s="152"/>
      <c r="G380" s="153"/>
      <c r="H380" s="181" t="s">
        <v>16</v>
      </c>
    </row>
    <row r="381" spans="2:8" x14ac:dyDescent="0.3">
      <c r="B381" s="154" t="s">
        <v>20</v>
      </c>
      <c r="C381" s="155" t="s">
        <v>19</v>
      </c>
      <c r="D381" s="156"/>
      <c r="E381" s="155" t="s">
        <v>14</v>
      </c>
      <c r="F381" s="155" t="s">
        <v>13</v>
      </c>
      <c r="G381" s="155" t="s">
        <v>12</v>
      </c>
      <c r="H381" s="155" t="s">
        <v>38</v>
      </c>
    </row>
    <row r="382" spans="2:8" ht="15" thickBot="1" x14ac:dyDescent="0.35">
      <c r="B382" s="157"/>
      <c r="C382" s="206"/>
      <c r="D382" s="156"/>
      <c r="E382" s="155" t="s">
        <v>37</v>
      </c>
      <c r="F382" s="155" t="s">
        <v>36</v>
      </c>
      <c r="G382" s="155" t="s">
        <v>35</v>
      </c>
      <c r="H382" s="206"/>
    </row>
    <row r="383" spans="2:8" ht="18" customHeight="1" thickBot="1" x14ac:dyDescent="0.35">
      <c r="B383" s="100" t="s">
        <v>335</v>
      </c>
      <c r="C383" s="29" t="s">
        <v>135</v>
      </c>
      <c r="D383" s="13">
        <v>150</v>
      </c>
      <c r="E383" s="25">
        <v>2.7090000000000001</v>
      </c>
      <c r="F383" s="25">
        <v>6.3869999999999996</v>
      </c>
      <c r="G383" s="25">
        <v>14.553000000000001</v>
      </c>
      <c r="H383" s="71">
        <v>126.533</v>
      </c>
    </row>
    <row r="384" spans="2:8" s="11" customFormat="1" ht="18" customHeight="1" thickBot="1" x14ac:dyDescent="0.35">
      <c r="B384" s="15" t="s">
        <v>32</v>
      </c>
      <c r="C384" s="3" t="s">
        <v>355</v>
      </c>
      <c r="D384" s="3">
        <v>10</v>
      </c>
      <c r="E384" s="26">
        <v>0.26</v>
      </c>
      <c r="F384" s="26">
        <v>3</v>
      </c>
      <c r="G384" s="26">
        <v>0.28000000000000003</v>
      </c>
      <c r="H384" s="26">
        <v>29.4</v>
      </c>
    </row>
    <row r="385" spans="2:8" ht="18" customHeight="1" thickBot="1" x14ac:dyDescent="0.35">
      <c r="B385" s="39" t="s">
        <v>9</v>
      </c>
      <c r="C385" s="51" t="s">
        <v>8</v>
      </c>
      <c r="D385" s="51">
        <v>20</v>
      </c>
      <c r="E385" s="104">
        <v>1.48</v>
      </c>
      <c r="F385" s="104">
        <v>0.32</v>
      </c>
      <c r="G385" s="104">
        <v>8.56</v>
      </c>
      <c r="H385" s="104">
        <v>43.04</v>
      </c>
    </row>
    <row r="386" spans="2:8" ht="18" customHeight="1" thickBot="1" x14ac:dyDescent="0.35">
      <c r="B386" s="28" t="s">
        <v>316</v>
      </c>
      <c r="C386" s="10" t="s">
        <v>423</v>
      </c>
      <c r="D386" s="13">
        <v>160</v>
      </c>
      <c r="E386" s="113">
        <v>21.352</v>
      </c>
      <c r="F386" s="113">
        <v>6.835</v>
      </c>
      <c r="G386" s="113">
        <v>11.147</v>
      </c>
      <c r="H386" s="114">
        <v>191.50700000000001</v>
      </c>
    </row>
    <row r="387" spans="2:8" ht="23.4" customHeight="1" thickBot="1" x14ac:dyDescent="0.35">
      <c r="B387" s="74" t="s">
        <v>336</v>
      </c>
      <c r="C387" s="13" t="s">
        <v>424</v>
      </c>
      <c r="D387" s="13" t="s">
        <v>425</v>
      </c>
      <c r="E387" s="25">
        <v>17.053000000000001</v>
      </c>
      <c r="F387" s="25">
        <v>10.88</v>
      </c>
      <c r="G387" s="25">
        <v>74.781999999999996</v>
      </c>
      <c r="H387" s="71">
        <v>465.26</v>
      </c>
    </row>
    <row r="388" spans="2:8" ht="18" customHeight="1" thickBot="1" x14ac:dyDescent="0.35">
      <c r="B388" s="15" t="s">
        <v>7</v>
      </c>
      <c r="C388" s="3" t="s">
        <v>83</v>
      </c>
      <c r="D388" s="123">
        <v>90</v>
      </c>
      <c r="E388" s="124">
        <v>0.36</v>
      </c>
      <c r="F388" s="124">
        <v>0.36</v>
      </c>
      <c r="G388" s="124">
        <v>11.7</v>
      </c>
      <c r="H388" s="124">
        <v>51.48</v>
      </c>
    </row>
    <row r="389" spans="2:8" ht="18" customHeight="1" thickBot="1" x14ac:dyDescent="0.35">
      <c r="B389" s="5" t="s">
        <v>132</v>
      </c>
      <c r="C389" s="3" t="s">
        <v>24</v>
      </c>
      <c r="D389" s="3">
        <v>200</v>
      </c>
      <c r="E389" s="26">
        <v>0.4</v>
      </c>
      <c r="F389" s="26">
        <v>0</v>
      </c>
      <c r="G389" s="26">
        <v>1.4</v>
      </c>
      <c r="H389" s="26">
        <v>8</v>
      </c>
    </row>
    <row r="390" spans="2:8" ht="15" thickBot="1" x14ac:dyDescent="0.35">
      <c r="B390" s="161" t="s">
        <v>59</v>
      </c>
      <c r="C390" s="162"/>
      <c r="D390" s="163"/>
      <c r="E390" s="164">
        <f>SUM(E383:E386,E388:E389)</f>
        <v>26.561</v>
      </c>
      <c r="F390" s="164">
        <f>SUM(F383:F386,F388:F389)</f>
        <v>16.902000000000001</v>
      </c>
      <c r="G390" s="164">
        <f>SUM(G383:G386,G388:G389)</f>
        <v>47.639999999999993</v>
      </c>
      <c r="H390" s="164">
        <f>SUM(H383:H386,H388:H389)</f>
        <v>449.96000000000004</v>
      </c>
    </row>
    <row r="391" spans="2:8" ht="18.600000000000001" customHeight="1" thickBot="1" x14ac:dyDescent="0.35">
      <c r="B391" s="175" t="s">
        <v>22</v>
      </c>
      <c r="C391" s="176"/>
      <c r="D391" s="177"/>
      <c r="E391" s="164">
        <f>SUM(E383:E385,E387,E388,E389)</f>
        <v>22.262</v>
      </c>
      <c r="F391" s="164">
        <f>SUM(F383:F385,F387,F388,F389)</f>
        <v>20.947000000000003</v>
      </c>
      <c r="G391" s="164">
        <f>SUM(G383:G385,G387,G388,G389)</f>
        <v>111.27500000000001</v>
      </c>
      <c r="H391" s="164">
        <f>SUM(H383:H385,H387,H388:H389)</f>
        <v>723.71299999999997</v>
      </c>
    </row>
    <row r="392" spans="2:8" ht="18.600000000000001" customHeight="1" thickBot="1" x14ac:dyDescent="0.35">
      <c r="B392" s="7" t="s">
        <v>21</v>
      </c>
    </row>
    <row r="393" spans="2:8" ht="22.8" customHeight="1" thickBot="1" x14ac:dyDescent="0.35">
      <c r="B393" s="169" t="s">
        <v>20</v>
      </c>
      <c r="C393" s="150" t="s">
        <v>19</v>
      </c>
      <c r="D393" s="150" t="s">
        <v>39</v>
      </c>
      <c r="E393" s="151" t="s">
        <v>17</v>
      </c>
      <c r="F393" s="152"/>
      <c r="G393" s="153"/>
      <c r="H393" s="150" t="s">
        <v>16</v>
      </c>
    </row>
    <row r="394" spans="2:8" ht="15" thickBot="1" x14ac:dyDescent="0.35">
      <c r="B394" s="217"/>
      <c r="C394" s="156"/>
      <c r="D394" s="156"/>
      <c r="E394" s="155" t="s">
        <v>14</v>
      </c>
      <c r="F394" s="155" t="s">
        <v>13</v>
      </c>
      <c r="G394" s="155" t="s">
        <v>12</v>
      </c>
      <c r="H394" s="156"/>
    </row>
    <row r="395" spans="2:8" ht="18" customHeight="1" thickBot="1" x14ac:dyDescent="0.35">
      <c r="B395" s="28" t="s">
        <v>337</v>
      </c>
      <c r="C395" s="18" t="s">
        <v>426</v>
      </c>
      <c r="D395" s="18">
        <v>210</v>
      </c>
      <c r="E395" s="136">
        <v>13.096</v>
      </c>
      <c r="F395" s="136">
        <v>18.161999999999999</v>
      </c>
      <c r="G395" s="136">
        <v>57.253999999999998</v>
      </c>
      <c r="H395" s="55">
        <v>444.85700000000003</v>
      </c>
    </row>
    <row r="396" spans="2:8" ht="15" thickBot="1" x14ac:dyDescent="0.35">
      <c r="B396" s="14" t="s">
        <v>32</v>
      </c>
      <c r="C396" s="13" t="s">
        <v>106</v>
      </c>
      <c r="D396" s="13">
        <v>30</v>
      </c>
      <c r="E396" s="25">
        <v>0.78</v>
      </c>
      <c r="F396" s="25">
        <v>9</v>
      </c>
      <c r="G396" s="25">
        <v>0.84</v>
      </c>
      <c r="H396" s="71">
        <v>88.2</v>
      </c>
    </row>
    <row r="397" spans="2:8" ht="18" customHeight="1" thickBot="1" x14ac:dyDescent="0.35">
      <c r="B397" s="5" t="s">
        <v>46</v>
      </c>
      <c r="C397" s="18" t="s">
        <v>45</v>
      </c>
      <c r="D397" s="18">
        <v>30</v>
      </c>
      <c r="E397" s="136">
        <v>0.27</v>
      </c>
      <c r="F397" s="136">
        <v>0.12</v>
      </c>
      <c r="G397" s="136">
        <v>2.91</v>
      </c>
      <c r="H397" s="55">
        <v>13.8</v>
      </c>
    </row>
    <row r="398" spans="2:8" ht="18" customHeight="1" thickBot="1" x14ac:dyDescent="0.35">
      <c r="B398" s="5" t="s">
        <v>130</v>
      </c>
      <c r="C398" s="3" t="s">
        <v>129</v>
      </c>
      <c r="D398" s="3">
        <v>200</v>
      </c>
      <c r="E398" s="26">
        <v>0</v>
      </c>
      <c r="F398" s="26">
        <v>0</v>
      </c>
      <c r="G398" s="26">
        <v>0</v>
      </c>
      <c r="H398" s="26">
        <v>0</v>
      </c>
    </row>
    <row r="399" spans="2:8" ht="15" thickBot="1" x14ac:dyDescent="0.35">
      <c r="B399" s="161" t="s">
        <v>2</v>
      </c>
      <c r="C399" s="162"/>
      <c r="D399" s="163"/>
      <c r="E399" s="164">
        <f>SUM(E395:E398)</f>
        <v>14.145999999999999</v>
      </c>
      <c r="F399" s="164">
        <f>SUM(F395:F398)</f>
        <v>27.282</v>
      </c>
      <c r="G399" s="164">
        <f>SUM(G395:G398)</f>
        <v>61.004000000000005</v>
      </c>
      <c r="H399" s="164">
        <f>SUM(H395:H398)</f>
        <v>546.85699999999997</v>
      </c>
    </row>
    <row r="400" spans="2:8" ht="20.399999999999999" customHeight="1" thickBot="1" x14ac:dyDescent="0.35">
      <c r="B400" s="161" t="s">
        <v>1</v>
      </c>
      <c r="C400" s="162"/>
      <c r="D400" s="163"/>
      <c r="E400" s="164">
        <f>SUM(E378+E390+E399)</f>
        <v>51.587000000000003</v>
      </c>
      <c r="F400" s="164">
        <f>SUM(F378+F390+F399)</f>
        <v>48.623999999999995</v>
      </c>
      <c r="G400" s="164">
        <f>SUM(G378+G390+G399)</f>
        <v>198.12399999999997</v>
      </c>
      <c r="H400" s="164">
        <f>SUM(H378+H390+H399)</f>
        <v>1441.097</v>
      </c>
    </row>
    <row r="401" spans="2:8" ht="20.399999999999999" customHeight="1" thickBot="1" x14ac:dyDescent="0.35">
      <c r="B401" s="161" t="s">
        <v>0</v>
      </c>
      <c r="C401" s="162"/>
      <c r="D401" s="163"/>
      <c r="E401" s="164">
        <f>SUM(E378+E391+E399)</f>
        <v>47.288000000000004</v>
      </c>
      <c r="F401" s="164">
        <f>SUM(F378+F391+F399)</f>
        <v>52.668999999999997</v>
      </c>
      <c r="G401" s="164">
        <f>SUM(G378+G391+G399)</f>
        <v>261.75900000000001</v>
      </c>
      <c r="H401" s="164">
        <f>SUM(H378+H391+H399)</f>
        <v>1714.85</v>
      </c>
    </row>
    <row r="402" spans="2:8" ht="24" customHeight="1" thickBot="1" x14ac:dyDescent="0.35">
      <c r="B402" s="144" t="s">
        <v>352</v>
      </c>
      <c r="C402" s="145" t="s">
        <v>51</v>
      </c>
      <c r="D402" s="146"/>
      <c r="E402" s="147"/>
      <c r="F402" s="145" t="s">
        <v>128</v>
      </c>
      <c r="G402" s="146"/>
      <c r="H402" s="147"/>
    </row>
    <row r="403" spans="2:8" ht="15" thickBot="1" x14ac:dyDescent="0.35">
      <c r="B403" s="22" t="s">
        <v>49</v>
      </c>
    </row>
    <row r="404" spans="2:8" ht="15" thickBot="1" x14ac:dyDescent="0.35">
      <c r="B404" s="148"/>
      <c r="C404" s="149"/>
      <c r="D404" s="150" t="s">
        <v>39</v>
      </c>
      <c r="E404" s="151" t="s">
        <v>17</v>
      </c>
      <c r="F404" s="152"/>
      <c r="G404" s="153"/>
      <c r="H404" s="150" t="s">
        <v>48</v>
      </c>
    </row>
    <row r="405" spans="2:8" ht="12.6" customHeight="1" x14ac:dyDescent="0.3">
      <c r="B405" s="154" t="s">
        <v>20</v>
      </c>
      <c r="C405" s="155" t="s">
        <v>19</v>
      </c>
      <c r="D405" s="156"/>
      <c r="E405" s="155" t="s">
        <v>14</v>
      </c>
      <c r="F405" s="155" t="s">
        <v>13</v>
      </c>
      <c r="G405" s="155" t="s">
        <v>12</v>
      </c>
      <c r="H405" s="156"/>
    </row>
    <row r="406" spans="2:8" ht="15" thickBot="1" x14ac:dyDescent="0.35">
      <c r="B406" s="211"/>
      <c r="C406" s="158"/>
      <c r="D406" s="159"/>
      <c r="E406" s="160" t="s">
        <v>37</v>
      </c>
      <c r="F406" s="160" t="s">
        <v>36</v>
      </c>
      <c r="G406" s="160" t="s">
        <v>35</v>
      </c>
      <c r="H406" s="159"/>
    </row>
    <row r="407" spans="2:8" ht="17.399999999999999" customHeight="1" thickBot="1" x14ac:dyDescent="0.35">
      <c r="B407" s="50" t="s">
        <v>427</v>
      </c>
      <c r="C407" s="16" t="s">
        <v>428</v>
      </c>
      <c r="D407" s="18">
        <v>300</v>
      </c>
      <c r="E407" s="136">
        <v>12.432</v>
      </c>
      <c r="F407" s="136">
        <v>6.984</v>
      </c>
      <c r="G407" s="136">
        <v>53.795999999999999</v>
      </c>
      <c r="H407" s="55">
        <v>327.76799999999997</v>
      </c>
    </row>
    <row r="408" spans="2:8" ht="17.399999999999999" customHeight="1" thickBot="1" x14ac:dyDescent="0.35">
      <c r="B408" s="5" t="s">
        <v>46</v>
      </c>
      <c r="C408" s="18" t="s">
        <v>45</v>
      </c>
      <c r="D408" s="18">
        <v>30</v>
      </c>
      <c r="E408" s="136">
        <v>0.27</v>
      </c>
      <c r="F408" s="136">
        <v>0.12</v>
      </c>
      <c r="G408" s="136">
        <v>2.91</v>
      </c>
      <c r="H408" s="55">
        <v>13.8</v>
      </c>
    </row>
    <row r="409" spans="2:8" ht="19.8" customHeight="1" thickBot="1" x14ac:dyDescent="0.35">
      <c r="B409" s="48" t="s">
        <v>125</v>
      </c>
      <c r="C409" s="8" t="s">
        <v>124</v>
      </c>
      <c r="D409" s="8">
        <v>150</v>
      </c>
      <c r="E409" s="47">
        <v>3.89</v>
      </c>
      <c r="F409" s="47">
        <v>0.49</v>
      </c>
      <c r="G409" s="47">
        <v>11.22</v>
      </c>
      <c r="H409" s="47">
        <v>64.84</v>
      </c>
    </row>
    <row r="410" spans="2:8" ht="17.399999999999999" customHeight="1" thickBot="1" x14ac:dyDescent="0.35">
      <c r="B410" s="21" t="s">
        <v>44</v>
      </c>
      <c r="C410" s="20" t="s">
        <v>75</v>
      </c>
      <c r="D410" s="20">
        <v>120</v>
      </c>
      <c r="E410" s="49">
        <v>0.48</v>
      </c>
      <c r="F410" s="49">
        <v>0.48</v>
      </c>
      <c r="G410" s="49">
        <v>15.6</v>
      </c>
      <c r="H410" s="49">
        <v>68.64</v>
      </c>
    </row>
    <row r="411" spans="2:8" ht="16.2" customHeight="1" thickBot="1" x14ac:dyDescent="0.35">
      <c r="B411" s="21" t="s">
        <v>122</v>
      </c>
      <c r="C411" s="20" t="s">
        <v>121</v>
      </c>
      <c r="D411" s="20">
        <v>200</v>
      </c>
      <c r="E411" s="49">
        <v>0</v>
      </c>
      <c r="F411" s="49">
        <v>0</v>
      </c>
      <c r="G411" s="49">
        <v>0</v>
      </c>
      <c r="H411" s="49">
        <v>0</v>
      </c>
    </row>
    <row r="412" spans="2:8" ht="20.399999999999999" customHeight="1" thickBot="1" x14ac:dyDescent="0.35">
      <c r="B412" s="161" t="s">
        <v>23</v>
      </c>
      <c r="C412" s="162"/>
      <c r="D412" s="163"/>
      <c r="E412" s="164">
        <f>SUM(E407:E411)</f>
        <v>17.071999999999999</v>
      </c>
      <c r="F412" s="164">
        <f>SUM(F407:F411)</f>
        <v>8.0739999999999998</v>
      </c>
      <c r="G412" s="164">
        <f>SUM(G407:G411)</f>
        <v>83.525999999999996</v>
      </c>
      <c r="H412" s="164">
        <f>SUM(H407:H411)</f>
        <v>475.048</v>
      </c>
    </row>
    <row r="413" spans="2:8" ht="18" customHeight="1" thickBot="1" x14ac:dyDescent="0.35">
      <c r="B413" s="7" t="s">
        <v>40</v>
      </c>
    </row>
    <row r="414" spans="2:8" ht="15" thickBot="1" x14ac:dyDescent="0.35">
      <c r="B414" s="218"/>
      <c r="C414" s="180"/>
      <c r="D414" s="150" t="s">
        <v>39</v>
      </c>
      <c r="E414" s="151" t="s">
        <v>17</v>
      </c>
      <c r="F414" s="152"/>
      <c r="G414" s="153"/>
      <c r="H414" s="181" t="s">
        <v>16</v>
      </c>
    </row>
    <row r="415" spans="2:8" x14ac:dyDescent="0.3">
      <c r="B415" s="219" t="s">
        <v>20</v>
      </c>
      <c r="C415" s="155" t="s">
        <v>19</v>
      </c>
      <c r="D415" s="156"/>
      <c r="E415" s="155" t="s">
        <v>14</v>
      </c>
      <c r="F415" s="155" t="s">
        <v>13</v>
      </c>
      <c r="G415" s="155" t="s">
        <v>12</v>
      </c>
      <c r="H415" s="155" t="s">
        <v>38</v>
      </c>
    </row>
    <row r="416" spans="2:8" ht="12" customHeight="1" thickBot="1" x14ac:dyDescent="0.35">
      <c r="B416" s="220"/>
      <c r="C416" s="158"/>
      <c r="D416" s="159"/>
      <c r="E416" s="160" t="s">
        <v>37</v>
      </c>
      <c r="F416" s="160" t="s">
        <v>36</v>
      </c>
      <c r="G416" s="160" t="s">
        <v>35</v>
      </c>
      <c r="H416" s="158"/>
    </row>
    <row r="417" spans="2:8" ht="18" customHeight="1" thickBot="1" x14ac:dyDescent="0.35">
      <c r="B417" s="21" t="s">
        <v>120</v>
      </c>
      <c r="C417" s="20" t="s">
        <v>119</v>
      </c>
      <c r="D417" s="20">
        <v>150</v>
      </c>
      <c r="E417" s="49">
        <v>1.43</v>
      </c>
      <c r="F417" s="49">
        <v>3.14</v>
      </c>
      <c r="G417" s="49">
        <v>10.68</v>
      </c>
      <c r="H417" s="49">
        <v>76.72</v>
      </c>
    </row>
    <row r="418" spans="2:8" s="11" customFormat="1" ht="18" customHeight="1" thickBot="1" x14ac:dyDescent="0.35">
      <c r="B418" s="34" t="s">
        <v>32</v>
      </c>
      <c r="C418" s="20" t="s">
        <v>355</v>
      </c>
      <c r="D418" s="20">
        <v>10</v>
      </c>
      <c r="E418" s="49">
        <v>0.26</v>
      </c>
      <c r="F418" s="49">
        <v>3</v>
      </c>
      <c r="G418" s="49">
        <v>0.28000000000000003</v>
      </c>
      <c r="H418" s="49">
        <v>29.4</v>
      </c>
    </row>
    <row r="419" spans="2:8" ht="18" customHeight="1" thickBot="1" x14ac:dyDescent="0.35">
      <c r="B419" s="33" t="s">
        <v>9</v>
      </c>
      <c r="C419" s="32" t="s">
        <v>8</v>
      </c>
      <c r="D419" s="32">
        <v>20</v>
      </c>
      <c r="E419" s="58">
        <v>1.48</v>
      </c>
      <c r="F419" s="58">
        <v>0.32</v>
      </c>
      <c r="G419" s="58">
        <v>8.56</v>
      </c>
      <c r="H419" s="110">
        <v>43.04</v>
      </c>
    </row>
    <row r="420" spans="2:8" ht="18" customHeight="1" thickBot="1" x14ac:dyDescent="0.35">
      <c r="B420" s="21" t="s">
        <v>118</v>
      </c>
      <c r="C420" s="20" t="s">
        <v>429</v>
      </c>
      <c r="D420" s="20">
        <v>130</v>
      </c>
      <c r="E420" s="49">
        <v>25.995000000000001</v>
      </c>
      <c r="F420" s="49">
        <v>5.1820000000000004</v>
      </c>
      <c r="G420" s="49">
        <v>1.45</v>
      </c>
      <c r="H420" s="49">
        <v>156.41300000000001</v>
      </c>
    </row>
    <row r="421" spans="2:8" ht="18" customHeight="1" thickBot="1" x14ac:dyDescent="0.35">
      <c r="B421" s="39" t="s">
        <v>456</v>
      </c>
      <c r="C421" s="3" t="s">
        <v>430</v>
      </c>
      <c r="D421" s="3">
        <v>200</v>
      </c>
      <c r="E421" s="26">
        <v>18.63</v>
      </c>
      <c r="F421" s="26">
        <v>18.18</v>
      </c>
      <c r="G421" s="26">
        <v>32.369999999999997</v>
      </c>
      <c r="H421" s="26">
        <v>359.37</v>
      </c>
    </row>
    <row r="422" spans="2:8" ht="19.2" customHeight="1" thickBot="1" x14ac:dyDescent="0.35">
      <c r="B422" s="14" t="s">
        <v>32</v>
      </c>
      <c r="C422" s="13" t="s">
        <v>106</v>
      </c>
      <c r="D422" s="13">
        <v>30</v>
      </c>
      <c r="E422" s="13">
        <v>0.78</v>
      </c>
      <c r="F422" s="25">
        <v>9</v>
      </c>
      <c r="G422" s="13">
        <v>0.84</v>
      </c>
      <c r="H422" s="12">
        <v>88.2</v>
      </c>
    </row>
    <row r="423" spans="2:8" ht="18" customHeight="1" thickBot="1" x14ac:dyDescent="0.35">
      <c r="B423" s="5" t="s">
        <v>113</v>
      </c>
      <c r="C423" s="3" t="s">
        <v>431</v>
      </c>
      <c r="D423" s="3">
        <v>120</v>
      </c>
      <c r="E423" s="26">
        <v>7.4</v>
      </c>
      <c r="F423" s="26">
        <v>3.76</v>
      </c>
      <c r="G423" s="26">
        <v>45.56</v>
      </c>
      <c r="H423" s="26">
        <v>232.18</v>
      </c>
    </row>
    <row r="424" spans="2:8" ht="18" customHeight="1" thickBot="1" x14ac:dyDescent="0.35">
      <c r="B424" s="15" t="s">
        <v>111</v>
      </c>
      <c r="C424" s="20" t="s">
        <v>432</v>
      </c>
      <c r="D424" s="20">
        <v>130</v>
      </c>
      <c r="E424" s="49">
        <v>1.425</v>
      </c>
      <c r="F424" s="49">
        <v>6.7149999999999999</v>
      </c>
      <c r="G424" s="49">
        <v>5.1079999999999997</v>
      </c>
      <c r="H424" s="49">
        <v>86.561000000000007</v>
      </c>
    </row>
    <row r="425" spans="2:8" ht="18" customHeight="1" thickBot="1" x14ac:dyDescent="0.35">
      <c r="B425" s="34" t="s">
        <v>7</v>
      </c>
      <c r="C425" s="20" t="s">
        <v>83</v>
      </c>
      <c r="D425" s="20">
        <v>90</v>
      </c>
      <c r="E425" s="49">
        <v>0.36</v>
      </c>
      <c r="F425" s="49">
        <v>0.36</v>
      </c>
      <c r="G425" s="49">
        <v>11.7</v>
      </c>
      <c r="H425" s="49">
        <v>51.48</v>
      </c>
    </row>
    <row r="426" spans="2:8" ht="18" customHeight="1" thickBot="1" x14ac:dyDescent="0.35">
      <c r="B426" s="5" t="s">
        <v>109</v>
      </c>
      <c r="C426" s="3" t="s">
        <v>24</v>
      </c>
      <c r="D426" s="3">
        <v>200</v>
      </c>
      <c r="E426" s="26">
        <v>0</v>
      </c>
      <c r="F426" s="26">
        <v>0</v>
      </c>
      <c r="G426" s="26">
        <v>1</v>
      </c>
      <c r="H426" s="26">
        <v>4</v>
      </c>
    </row>
    <row r="427" spans="2:8" ht="18" customHeight="1" thickBot="1" x14ac:dyDescent="0.35">
      <c r="B427" s="221" t="s">
        <v>59</v>
      </c>
      <c r="C427" s="222"/>
      <c r="D427" s="223"/>
      <c r="E427" s="164">
        <f>SUM(E417:E420,E423,E424:E426)</f>
        <v>38.349999999999994</v>
      </c>
      <c r="F427" s="164">
        <f>SUM(F417:F420,F423,F424:F426)</f>
        <v>22.477</v>
      </c>
      <c r="G427" s="164">
        <f>SUM(G417:G420,G423,G424:G426)</f>
        <v>84.338000000000008</v>
      </c>
      <c r="H427" s="164">
        <f>SUM(H417:H420,H423,H424:H426)</f>
        <v>679.79399999999998</v>
      </c>
    </row>
    <row r="428" spans="2:8" ht="16.2" customHeight="1" thickBot="1" x14ac:dyDescent="0.35">
      <c r="B428" s="175" t="s">
        <v>22</v>
      </c>
      <c r="C428" s="176"/>
      <c r="D428" s="177"/>
      <c r="E428" s="164">
        <f>SUM(E417:E419,E421:E422,E424:E426)</f>
        <v>24.364999999999998</v>
      </c>
      <c r="F428" s="164">
        <f>SUM(F417:F419,F421:F422,F424:F426)</f>
        <v>40.715000000000003</v>
      </c>
      <c r="G428" s="164">
        <f>SUM(G417:G419,G421:G422,G424:G426)</f>
        <v>70.537999999999997</v>
      </c>
      <c r="H428" s="164">
        <f>SUM(H417:H419,H421:H422,H424:H426)</f>
        <v>738.77100000000007</v>
      </c>
    </row>
    <row r="429" spans="2:8" ht="15" thickBot="1" x14ac:dyDescent="0.35">
      <c r="B429" s="7" t="s">
        <v>21</v>
      </c>
    </row>
    <row r="430" spans="2:8" ht="22.8" customHeight="1" thickBot="1" x14ac:dyDescent="0.35">
      <c r="B430" s="169" t="s">
        <v>20</v>
      </c>
      <c r="C430" s="150" t="s">
        <v>19</v>
      </c>
      <c r="D430" s="150" t="s">
        <v>39</v>
      </c>
      <c r="E430" s="151" t="s">
        <v>17</v>
      </c>
      <c r="F430" s="152"/>
      <c r="G430" s="153"/>
      <c r="H430" s="150" t="s">
        <v>16</v>
      </c>
    </row>
    <row r="431" spans="2:8" ht="15" thickBot="1" x14ac:dyDescent="0.35">
      <c r="B431" s="170"/>
      <c r="C431" s="159"/>
      <c r="D431" s="159"/>
      <c r="E431" s="160" t="s">
        <v>14</v>
      </c>
      <c r="F431" s="160" t="s">
        <v>13</v>
      </c>
      <c r="G431" s="160" t="s">
        <v>12</v>
      </c>
      <c r="H431" s="159"/>
    </row>
    <row r="432" spans="2:8" ht="18" customHeight="1" thickBot="1" x14ac:dyDescent="0.35">
      <c r="B432" s="48" t="s">
        <v>108</v>
      </c>
      <c r="C432" s="8" t="s">
        <v>433</v>
      </c>
      <c r="D432" s="8">
        <v>210</v>
      </c>
      <c r="E432" s="47">
        <v>19.579999999999998</v>
      </c>
      <c r="F432" s="47">
        <v>9.93</v>
      </c>
      <c r="G432" s="47">
        <v>38.07</v>
      </c>
      <c r="H432" s="47">
        <v>319.95</v>
      </c>
    </row>
    <row r="433" spans="2:8" ht="18.600000000000001" customHeight="1" thickBot="1" x14ac:dyDescent="0.35">
      <c r="B433" s="14" t="s">
        <v>32</v>
      </c>
      <c r="C433" s="13" t="s">
        <v>180</v>
      </c>
      <c r="D433" s="13">
        <v>40</v>
      </c>
      <c r="E433" s="25">
        <v>1.04</v>
      </c>
      <c r="F433" s="25">
        <v>12</v>
      </c>
      <c r="G433" s="25">
        <v>1.1200000000000001</v>
      </c>
      <c r="H433" s="71">
        <v>117.6</v>
      </c>
    </row>
    <row r="434" spans="2:8" ht="18" customHeight="1" thickBot="1" x14ac:dyDescent="0.35">
      <c r="B434" s="21" t="s">
        <v>105</v>
      </c>
      <c r="C434" s="20" t="s">
        <v>104</v>
      </c>
      <c r="D434" s="20">
        <v>200</v>
      </c>
      <c r="E434" s="49">
        <v>0</v>
      </c>
      <c r="F434" s="49">
        <v>0</v>
      </c>
      <c r="G434" s="49">
        <v>0</v>
      </c>
      <c r="H434" s="49">
        <v>0</v>
      </c>
    </row>
    <row r="435" spans="2:8" ht="18" customHeight="1" thickBot="1" x14ac:dyDescent="0.35">
      <c r="B435" s="161" t="s">
        <v>2</v>
      </c>
      <c r="C435" s="162"/>
      <c r="D435" s="163"/>
      <c r="E435" s="164">
        <f>SUM(E432:E434)</f>
        <v>20.619999999999997</v>
      </c>
      <c r="F435" s="164">
        <f>SUM(F432:F434)</f>
        <v>21.93</v>
      </c>
      <c r="G435" s="164">
        <f>SUM(G432:G434)</f>
        <v>39.19</v>
      </c>
      <c r="H435" s="164">
        <f>SUM(H432:H434)</f>
        <v>437.54999999999995</v>
      </c>
    </row>
    <row r="436" spans="2:8" ht="18" customHeight="1" thickBot="1" x14ac:dyDescent="0.35">
      <c r="B436" s="221" t="s">
        <v>1</v>
      </c>
      <c r="C436" s="222"/>
      <c r="D436" s="223"/>
      <c r="E436" s="164">
        <f>SUM(E412+E427+E435)</f>
        <v>76.042000000000002</v>
      </c>
      <c r="F436" s="164">
        <f>SUM(F412+F427+F435)</f>
        <v>52.481000000000002</v>
      </c>
      <c r="G436" s="164">
        <f>SUM(G412+G427+G435)</f>
        <v>207.054</v>
      </c>
      <c r="H436" s="164">
        <f>SUM(H412+H427+H435)</f>
        <v>1592.3920000000001</v>
      </c>
    </row>
    <row r="437" spans="2:8" ht="18" customHeight="1" thickBot="1" x14ac:dyDescent="0.35">
      <c r="B437" s="161" t="s">
        <v>0</v>
      </c>
      <c r="C437" s="162"/>
      <c r="D437" s="163"/>
      <c r="E437" s="164">
        <f>SUM(E412+E428+E435)</f>
        <v>62.056999999999995</v>
      </c>
      <c r="F437" s="164">
        <f>SUM(F412+F428+F435)</f>
        <v>70.718999999999994</v>
      </c>
      <c r="G437" s="164">
        <f>SUM(G412+G428+G435)</f>
        <v>193.25399999999999</v>
      </c>
      <c r="H437" s="164">
        <f>SUM(H412+H428+H435)</f>
        <v>1651.3689999999999</v>
      </c>
    </row>
    <row r="438" spans="2:8" ht="24" customHeight="1" thickBot="1" x14ac:dyDescent="0.35">
      <c r="B438" s="144" t="s">
        <v>352</v>
      </c>
      <c r="C438" s="145" t="s">
        <v>51</v>
      </c>
      <c r="D438" s="146"/>
      <c r="E438" s="147"/>
      <c r="F438" s="145" t="s">
        <v>103</v>
      </c>
      <c r="G438" s="146"/>
      <c r="H438" s="147"/>
    </row>
    <row r="439" spans="2:8" ht="15" thickBot="1" x14ac:dyDescent="0.35">
      <c r="B439" s="22" t="s">
        <v>49</v>
      </c>
    </row>
    <row r="440" spans="2:8" ht="15" thickBot="1" x14ac:dyDescent="0.35">
      <c r="B440" s="148"/>
      <c r="C440" s="149"/>
      <c r="D440" s="150" t="s">
        <v>39</v>
      </c>
      <c r="E440" s="151" t="s">
        <v>17</v>
      </c>
      <c r="F440" s="152"/>
      <c r="G440" s="153"/>
      <c r="H440" s="150" t="s">
        <v>48</v>
      </c>
    </row>
    <row r="441" spans="2:8" x14ac:dyDescent="0.3">
      <c r="B441" s="154" t="s">
        <v>20</v>
      </c>
      <c r="C441" s="155" t="s">
        <v>19</v>
      </c>
      <c r="D441" s="156"/>
      <c r="E441" s="155" t="s">
        <v>14</v>
      </c>
      <c r="F441" s="155" t="s">
        <v>13</v>
      </c>
      <c r="G441" s="155" t="s">
        <v>12</v>
      </c>
      <c r="H441" s="156"/>
    </row>
    <row r="442" spans="2:8" ht="15" thickBot="1" x14ac:dyDescent="0.35">
      <c r="B442" s="157"/>
      <c r="C442" s="158"/>
      <c r="D442" s="159"/>
      <c r="E442" s="160" t="s">
        <v>37</v>
      </c>
      <c r="F442" s="160" t="s">
        <v>36</v>
      </c>
      <c r="G442" s="160" t="s">
        <v>35</v>
      </c>
      <c r="H442" s="159"/>
    </row>
    <row r="443" spans="2:8" ht="18" customHeight="1" thickBot="1" x14ac:dyDescent="0.35">
      <c r="B443" s="137" t="s">
        <v>102</v>
      </c>
      <c r="C443" s="20" t="s">
        <v>434</v>
      </c>
      <c r="D443" s="20">
        <v>200</v>
      </c>
      <c r="E443" s="49">
        <v>11.13</v>
      </c>
      <c r="F443" s="49">
        <v>6.47</v>
      </c>
      <c r="G443" s="49">
        <v>58.74</v>
      </c>
      <c r="H443" s="49">
        <v>337.73</v>
      </c>
    </row>
    <row r="444" spans="2:8" ht="18" customHeight="1" thickBot="1" x14ac:dyDescent="0.35">
      <c r="B444" s="137" t="s">
        <v>100</v>
      </c>
      <c r="C444" s="20" t="s">
        <v>435</v>
      </c>
      <c r="D444" s="20">
        <v>20</v>
      </c>
      <c r="E444" s="49">
        <v>5.76</v>
      </c>
      <c r="F444" s="49">
        <v>5.6</v>
      </c>
      <c r="G444" s="49">
        <v>0.02</v>
      </c>
      <c r="H444" s="49">
        <v>73.52</v>
      </c>
    </row>
    <row r="445" spans="2:8" ht="18" customHeight="1" thickBot="1" x14ac:dyDescent="0.35">
      <c r="B445" s="5" t="s">
        <v>44</v>
      </c>
      <c r="C445" s="20" t="s">
        <v>75</v>
      </c>
      <c r="D445" s="20">
        <v>120</v>
      </c>
      <c r="E445" s="49">
        <v>0.48</v>
      </c>
      <c r="F445" s="49">
        <v>0.48</v>
      </c>
      <c r="G445" s="49">
        <v>15.6</v>
      </c>
      <c r="H445" s="49">
        <v>68.64</v>
      </c>
    </row>
    <row r="446" spans="2:8" ht="18" customHeight="1" thickBot="1" x14ac:dyDescent="0.35">
      <c r="B446" s="5" t="s">
        <v>97</v>
      </c>
      <c r="C446" s="3" t="s">
        <v>96</v>
      </c>
      <c r="D446" s="3">
        <v>200</v>
      </c>
      <c r="E446" s="26">
        <v>0</v>
      </c>
      <c r="F446" s="26">
        <v>0</v>
      </c>
      <c r="G446" s="26">
        <v>0</v>
      </c>
      <c r="H446" s="26">
        <v>0</v>
      </c>
    </row>
    <row r="447" spans="2:8" ht="18" customHeight="1" thickBot="1" x14ac:dyDescent="0.35">
      <c r="B447" s="161" t="s">
        <v>23</v>
      </c>
      <c r="C447" s="162"/>
      <c r="D447" s="163"/>
      <c r="E447" s="164">
        <f>SUM(E443:E446)</f>
        <v>17.37</v>
      </c>
      <c r="F447" s="164">
        <f>SUM(F443:F446)</f>
        <v>12.55</v>
      </c>
      <c r="G447" s="164">
        <f>SUM(G443:G446)</f>
        <v>74.36</v>
      </c>
      <c r="H447" s="164">
        <f>SUM(H443:H446)</f>
        <v>479.89</v>
      </c>
    </row>
    <row r="448" spans="2:8" ht="15" thickBot="1" x14ac:dyDescent="0.35">
      <c r="B448" s="7" t="s">
        <v>40</v>
      </c>
    </row>
    <row r="449" spans="2:8" ht="15" thickBot="1" x14ac:dyDescent="0.35">
      <c r="B449" s="179"/>
      <c r="C449" s="180"/>
      <c r="D449" s="150" t="s">
        <v>39</v>
      </c>
      <c r="E449" s="151" t="s">
        <v>17</v>
      </c>
      <c r="F449" s="152"/>
      <c r="G449" s="153"/>
      <c r="H449" s="181" t="s">
        <v>16</v>
      </c>
    </row>
    <row r="450" spans="2:8" x14ac:dyDescent="0.3">
      <c r="B450" s="154" t="s">
        <v>20</v>
      </c>
      <c r="C450" s="155" t="s">
        <v>19</v>
      </c>
      <c r="D450" s="156"/>
      <c r="E450" s="155" t="s">
        <v>14</v>
      </c>
      <c r="F450" s="155" t="s">
        <v>13</v>
      </c>
      <c r="G450" s="155" t="s">
        <v>12</v>
      </c>
      <c r="H450" s="155" t="s">
        <v>38</v>
      </c>
    </row>
    <row r="451" spans="2:8" ht="15" thickBot="1" x14ac:dyDescent="0.35">
      <c r="B451" s="211"/>
      <c r="C451" s="206"/>
      <c r="D451" s="156"/>
      <c r="E451" s="155" t="s">
        <v>37</v>
      </c>
      <c r="F451" s="155" t="s">
        <v>36</v>
      </c>
      <c r="G451" s="155" t="s">
        <v>35</v>
      </c>
      <c r="H451" s="206"/>
    </row>
    <row r="452" spans="2:8" ht="16.95" customHeight="1" thickBot="1" x14ac:dyDescent="0.35">
      <c r="B452" s="99" t="s">
        <v>95</v>
      </c>
      <c r="C452" s="19" t="s">
        <v>436</v>
      </c>
      <c r="D452" s="13">
        <v>150</v>
      </c>
      <c r="E452" s="25">
        <v>4.68</v>
      </c>
      <c r="F452" s="25">
        <v>2.52</v>
      </c>
      <c r="G452" s="138">
        <v>13.97</v>
      </c>
      <c r="H452" s="44">
        <v>98</v>
      </c>
    </row>
    <row r="453" spans="2:8" s="11" customFormat="1" ht="16.95" customHeight="1" thickBot="1" x14ac:dyDescent="0.35">
      <c r="B453" s="15" t="s">
        <v>32</v>
      </c>
      <c r="C453" s="3" t="s">
        <v>355</v>
      </c>
      <c r="D453" s="3">
        <v>10</v>
      </c>
      <c r="E453" s="26">
        <v>0.26</v>
      </c>
      <c r="F453" s="26">
        <v>3</v>
      </c>
      <c r="G453" s="26">
        <v>0.28000000000000003</v>
      </c>
      <c r="H453" s="26">
        <v>29.4</v>
      </c>
    </row>
    <row r="454" spans="2:8" ht="16.95" customHeight="1" thickBot="1" x14ac:dyDescent="0.35">
      <c r="B454" s="33" t="s">
        <v>9</v>
      </c>
      <c r="C454" s="32" t="s">
        <v>8</v>
      </c>
      <c r="D454" s="32">
        <v>20</v>
      </c>
      <c r="E454" s="58">
        <v>1.48</v>
      </c>
      <c r="F454" s="58">
        <v>0.32</v>
      </c>
      <c r="G454" s="58">
        <v>8.56</v>
      </c>
      <c r="H454" s="110">
        <v>43.04</v>
      </c>
    </row>
    <row r="455" spans="2:8" ht="16.95" customHeight="1" thickBot="1" x14ac:dyDescent="0.35">
      <c r="B455" s="98" t="s">
        <v>93</v>
      </c>
      <c r="C455" s="38" t="s">
        <v>437</v>
      </c>
      <c r="D455" s="32" t="s">
        <v>438</v>
      </c>
      <c r="E455" s="115">
        <v>36.29</v>
      </c>
      <c r="F455" s="115">
        <v>8.4600000000000009</v>
      </c>
      <c r="G455" s="115">
        <v>10.18</v>
      </c>
      <c r="H455" s="116">
        <v>262.05</v>
      </c>
    </row>
    <row r="456" spans="2:8" ht="16.95" customHeight="1" thickBot="1" x14ac:dyDescent="0.35">
      <c r="B456" s="43" t="s">
        <v>339</v>
      </c>
      <c r="C456" s="42" t="s">
        <v>439</v>
      </c>
      <c r="D456" s="41">
        <v>180</v>
      </c>
      <c r="E456" s="40">
        <v>6.17</v>
      </c>
      <c r="F456" s="40">
        <v>14.27</v>
      </c>
      <c r="G456" s="40">
        <v>40.049999999999997</v>
      </c>
      <c r="H456" s="40">
        <v>304.7</v>
      </c>
    </row>
    <row r="457" spans="2:8" ht="16.95" customHeight="1" thickBot="1" x14ac:dyDescent="0.35">
      <c r="B457" s="28" t="s">
        <v>89</v>
      </c>
      <c r="C457" s="17" t="s">
        <v>88</v>
      </c>
      <c r="D457" s="16">
        <v>50</v>
      </c>
      <c r="E457" s="136">
        <v>2.2440000000000002</v>
      </c>
      <c r="F457" s="136">
        <v>6.0880000000000001</v>
      </c>
      <c r="G457" s="136">
        <v>4.0819999999999999</v>
      </c>
      <c r="H457" s="55">
        <v>80.08</v>
      </c>
    </row>
    <row r="458" spans="2:8" ht="16.95" customHeight="1" thickBot="1" x14ac:dyDescent="0.35">
      <c r="B458" s="137" t="s">
        <v>87</v>
      </c>
      <c r="C458" s="20" t="s">
        <v>440</v>
      </c>
      <c r="D458" s="20">
        <v>140</v>
      </c>
      <c r="E458" s="49">
        <v>2.41</v>
      </c>
      <c r="F458" s="49">
        <v>4.17</v>
      </c>
      <c r="G458" s="49">
        <v>21.82</v>
      </c>
      <c r="H458" s="49">
        <v>134.41999999999999</v>
      </c>
    </row>
    <row r="459" spans="2:8" ht="16.95" customHeight="1" thickBot="1" x14ac:dyDescent="0.35">
      <c r="B459" s="62" t="s">
        <v>85</v>
      </c>
      <c r="C459" s="20" t="s">
        <v>84</v>
      </c>
      <c r="D459" s="20">
        <v>130</v>
      </c>
      <c r="E459" s="49">
        <v>1.94</v>
      </c>
      <c r="F459" s="49">
        <v>7.92</v>
      </c>
      <c r="G459" s="49">
        <v>11.62</v>
      </c>
      <c r="H459" s="49">
        <v>125.52</v>
      </c>
    </row>
    <row r="460" spans="2:8" ht="16.95" customHeight="1" thickBot="1" x14ac:dyDescent="0.35">
      <c r="B460" s="15" t="s">
        <v>7</v>
      </c>
      <c r="C460" s="3" t="s">
        <v>83</v>
      </c>
      <c r="D460" s="3">
        <v>90</v>
      </c>
      <c r="E460" s="26">
        <v>0.36</v>
      </c>
      <c r="F460" s="26">
        <v>0.36</v>
      </c>
      <c r="G460" s="26">
        <v>11.7</v>
      </c>
      <c r="H460" s="26">
        <v>51.48</v>
      </c>
    </row>
    <row r="461" spans="2:8" ht="16.95" customHeight="1" thickBot="1" x14ac:dyDescent="0.35">
      <c r="B461" s="5" t="s">
        <v>82</v>
      </c>
      <c r="C461" s="3" t="s">
        <v>24</v>
      </c>
      <c r="D461" s="3">
        <v>200</v>
      </c>
      <c r="E461" s="26">
        <v>0</v>
      </c>
      <c r="F461" s="26">
        <v>0</v>
      </c>
      <c r="G461" s="26">
        <v>1</v>
      </c>
      <c r="H461" s="26">
        <v>4</v>
      </c>
    </row>
    <row r="462" spans="2:8" ht="17.399999999999999" customHeight="1" thickBot="1" x14ac:dyDescent="0.35">
      <c r="B462" s="161" t="s">
        <v>59</v>
      </c>
      <c r="C462" s="162"/>
      <c r="D462" s="163"/>
      <c r="E462" s="164">
        <f>SUM(E452:E455,E458:E461)</f>
        <v>47.42</v>
      </c>
      <c r="F462" s="164">
        <f>SUM(F452:F455,F458:F461)</f>
        <v>26.75</v>
      </c>
      <c r="G462" s="164">
        <f>SUM(G452:G455,G458:G461)</f>
        <v>79.13000000000001</v>
      </c>
      <c r="H462" s="164">
        <f>SUM(H452:H455,H458:H461)</f>
        <v>747.91</v>
      </c>
    </row>
    <row r="463" spans="2:8" ht="18.600000000000001" customHeight="1" thickBot="1" x14ac:dyDescent="0.35">
      <c r="B463" s="175" t="s">
        <v>22</v>
      </c>
      <c r="C463" s="176"/>
      <c r="D463" s="177"/>
      <c r="E463" s="164">
        <f>SUM(E452:E454,E456:E457,E459:E461)</f>
        <v>17.134</v>
      </c>
      <c r="F463" s="164">
        <f>SUM(F452:F454,F456:F457,F459:F461)</f>
        <v>34.478000000000002</v>
      </c>
      <c r="G463" s="164">
        <f>SUM(G452:G454,G456:G457,G459:G461)</f>
        <v>91.262</v>
      </c>
      <c r="H463" s="164">
        <f>SUM(H452:H454,H456:H457,H459:H461)</f>
        <v>736.22</v>
      </c>
    </row>
    <row r="464" spans="2:8" ht="15" thickBot="1" x14ac:dyDescent="0.35">
      <c r="B464" s="7" t="s">
        <v>21</v>
      </c>
    </row>
    <row r="465" spans="2:8" ht="22.8" customHeight="1" thickBot="1" x14ac:dyDescent="0.35">
      <c r="B465" s="169" t="s">
        <v>20</v>
      </c>
      <c r="C465" s="150" t="s">
        <v>19</v>
      </c>
      <c r="D465" s="150" t="s">
        <v>39</v>
      </c>
      <c r="E465" s="151" t="s">
        <v>17</v>
      </c>
      <c r="F465" s="152"/>
      <c r="G465" s="153"/>
      <c r="H465" s="150" t="s">
        <v>16</v>
      </c>
    </row>
    <row r="466" spans="2:8" ht="15" thickBot="1" x14ac:dyDescent="0.35">
      <c r="B466" s="170"/>
      <c r="C466" s="159"/>
      <c r="D466" s="159"/>
      <c r="E466" s="160" t="s">
        <v>14</v>
      </c>
      <c r="F466" s="160" t="s">
        <v>13</v>
      </c>
      <c r="G466" s="160" t="s">
        <v>12</v>
      </c>
      <c r="H466" s="159"/>
    </row>
    <row r="467" spans="2:8" ht="18" customHeight="1" thickBot="1" x14ac:dyDescent="0.35">
      <c r="B467" s="28" t="s">
        <v>340</v>
      </c>
      <c r="C467" s="18" t="s">
        <v>441</v>
      </c>
      <c r="D467" s="18">
        <v>170</v>
      </c>
      <c r="E467" s="136">
        <v>21.968</v>
      </c>
      <c r="F467" s="136">
        <v>10.645</v>
      </c>
      <c r="G467" s="136">
        <v>40.847999999999999</v>
      </c>
      <c r="H467" s="55">
        <v>347.06799999999998</v>
      </c>
    </row>
    <row r="468" spans="2:8" ht="18.600000000000001" customHeight="1" thickBot="1" x14ac:dyDescent="0.35">
      <c r="B468" s="14" t="s">
        <v>32</v>
      </c>
      <c r="C468" s="13" t="s">
        <v>106</v>
      </c>
      <c r="D468" s="13">
        <v>30</v>
      </c>
      <c r="E468" s="25">
        <v>0.78</v>
      </c>
      <c r="F468" s="25">
        <v>9</v>
      </c>
      <c r="G468" s="25">
        <v>0.84</v>
      </c>
      <c r="H468" s="71">
        <v>88.2</v>
      </c>
    </row>
    <row r="469" spans="2:8" ht="18.600000000000001" customHeight="1" thickBot="1" x14ac:dyDescent="0.35">
      <c r="B469" s="5" t="s">
        <v>46</v>
      </c>
      <c r="C469" s="18" t="s">
        <v>45</v>
      </c>
      <c r="D469" s="18">
        <v>30</v>
      </c>
      <c r="E469" s="136">
        <v>0.27</v>
      </c>
      <c r="F469" s="136">
        <v>0.12</v>
      </c>
      <c r="G469" s="136">
        <v>2.91</v>
      </c>
      <c r="H469" s="55">
        <v>13.8</v>
      </c>
    </row>
    <row r="470" spans="2:8" ht="15" thickBot="1" x14ac:dyDescent="0.35">
      <c r="B470" s="5" t="s">
        <v>80</v>
      </c>
      <c r="C470" s="3" t="s">
        <v>79</v>
      </c>
      <c r="D470" s="3">
        <v>200</v>
      </c>
      <c r="E470" s="26">
        <v>0</v>
      </c>
      <c r="F470" s="26">
        <v>0</v>
      </c>
      <c r="G470" s="26">
        <v>0</v>
      </c>
      <c r="H470" s="26">
        <v>0</v>
      </c>
    </row>
    <row r="471" spans="2:8" ht="16.2" customHeight="1" thickBot="1" x14ac:dyDescent="0.35">
      <c r="B471" s="161" t="s">
        <v>2</v>
      </c>
      <c r="C471" s="162"/>
      <c r="D471" s="163"/>
      <c r="E471" s="164">
        <f>SUM(E467:E470)</f>
        <v>23.018000000000001</v>
      </c>
      <c r="F471" s="164">
        <f>SUM(F467:F470)</f>
        <v>19.765000000000001</v>
      </c>
      <c r="G471" s="164">
        <f>SUM(G467:G470)</f>
        <v>44.597999999999999</v>
      </c>
      <c r="H471" s="164">
        <f>SUM(H467:H470)</f>
        <v>449.06799999999998</v>
      </c>
    </row>
    <row r="472" spans="2:8" ht="19.8" customHeight="1" thickBot="1" x14ac:dyDescent="0.35">
      <c r="B472" s="161" t="s">
        <v>1</v>
      </c>
      <c r="C472" s="162"/>
      <c r="D472" s="163"/>
      <c r="E472" s="164">
        <f>SUM(E447+E462+E471)</f>
        <v>87.808000000000007</v>
      </c>
      <c r="F472" s="164">
        <f>SUM(F447+F462+F471)</f>
        <v>59.064999999999998</v>
      </c>
      <c r="G472" s="164">
        <f>SUM(G447+G462+G471)</f>
        <v>198.08800000000002</v>
      </c>
      <c r="H472" s="164">
        <f>SUM(H447+H462+H471)</f>
        <v>1676.8679999999999</v>
      </c>
    </row>
    <row r="473" spans="2:8" ht="21.6" customHeight="1" thickBot="1" x14ac:dyDescent="0.35">
      <c r="B473" s="161" t="s">
        <v>0</v>
      </c>
      <c r="C473" s="162"/>
      <c r="D473" s="163"/>
      <c r="E473" s="164">
        <f>SUM(E447+E463+E471)</f>
        <v>57.522000000000006</v>
      </c>
      <c r="F473" s="164">
        <f>SUM(F447+F463+F471)</f>
        <v>66.793000000000006</v>
      </c>
      <c r="G473" s="164">
        <f>SUM(G447+G463+G471)</f>
        <v>210.22000000000003</v>
      </c>
      <c r="H473" s="164">
        <f>SUM(H447+H463+H471)</f>
        <v>1665.1780000000001</v>
      </c>
    </row>
    <row r="474" spans="2:8" ht="15" thickBot="1" x14ac:dyDescent="0.35"/>
    <row r="475" spans="2:8" ht="24" customHeight="1" thickBot="1" x14ac:dyDescent="0.35">
      <c r="B475" s="144" t="s">
        <v>352</v>
      </c>
      <c r="C475" s="145" t="s">
        <v>51</v>
      </c>
      <c r="D475" s="146"/>
      <c r="E475" s="147"/>
      <c r="F475" s="145" t="s">
        <v>78</v>
      </c>
      <c r="G475" s="146"/>
      <c r="H475" s="147"/>
    </row>
    <row r="476" spans="2:8" ht="15" thickBot="1" x14ac:dyDescent="0.35">
      <c r="B476" s="22" t="s">
        <v>49</v>
      </c>
    </row>
    <row r="477" spans="2:8" ht="15" thickBot="1" x14ac:dyDescent="0.35">
      <c r="B477" s="148"/>
      <c r="C477" s="149"/>
      <c r="D477" s="150" t="s">
        <v>39</v>
      </c>
      <c r="E477" s="151" t="s">
        <v>17</v>
      </c>
      <c r="F477" s="152"/>
      <c r="G477" s="153"/>
      <c r="H477" s="150" t="s">
        <v>48</v>
      </c>
    </row>
    <row r="478" spans="2:8" x14ac:dyDescent="0.3">
      <c r="B478" s="154" t="s">
        <v>20</v>
      </c>
      <c r="C478" s="155" t="s">
        <v>19</v>
      </c>
      <c r="D478" s="156"/>
      <c r="E478" s="155" t="s">
        <v>14</v>
      </c>
      <c r="F478" s="155" t="s">
        <v>13</v>
      </c>
      <c r="G478" s="155" t="s">
        <v>12</v>
      </c>
      <c r="H478" s="156"/>
    </row>
    <row r="479" spans="2:8" ht="15" thickBot="1" x14ac:dyDescent="0.35">
      <c r="B479" s="211"/>
      <c r="C479" s="206"/>
      <c r="D479" s="156"/>
      <c r="E479" s="155" t="s">
        <v>37</v>
      </c>
      <c r="F479" s="155" t="s">
        <v>36</v>
      </c>
      <c r="G479" s="155" t="s">
        <v>35</v>
      </c>
      <c r="H479" s="156"/>
    </row>
    <row r="480" spans="2:8" ht="16.95" customHeight="1" thickBot="1" x14ac:dyDescent="0.35">
      <c r="B480" s="56" t="s">
        <v>77</v>
      </c>
      <c r="C480" s="38" t="s">
        <v>442</v>
      </c>
      <c r="D480" s="38">
        <v>300</v>
      </c>
      <c r="E480" s="38">
        <v>11.73</v>
      </c>
      <c r="F480" s="115">
        <v>7.69</v>
      </c>
      <c r="G480" s="115">
        <v>55.25</v>
      </c>
      <c r="H480" s="116">
        <v>337.11</v>
      </c>
    </row>
    <row r="481" spans="2:8" ht="16.95" customHeight="1" thickBot="1" x14ac:dyDescent="0.35">
      <c r="B481" s="21" t="s">
        <v>44</v>
      </c>
      <c r="C481" s="20" t="s">
        <v>75</v>
      </c>
      <c r="D481" s="20">
        <v>120</v>
      </c>
      <c r="E481" s="20">
        <v>0.48</v>
      </c>
      <c r="F481" s="49">
        <v>0.48</v>
      </c>
      <c r="G481" s="49">
        <v>15.6</v>
      </c>
      <c r="H481" s="49">
        <v>68.64</v>
      </c>
    </row>
    <row r="482" spans="2:8" ht="16.95" customHeight="1" thickBot="1" x14ac:dyDescent="0.35">
      <c r="B482" s="21" t="s">
        <v>74</v>
      </c>
      <c r="C482" s="20" t="s">
        <v>73</v>
      </c>
      <c r="D482" s="20">
        <v>200</v>
      </c>
      <c r="E482" s="20">
        <v>0</v>
      </c>
      <c r="F482" s="49">
        <v>0</v>
      </c>
      <c r="G482" s="49">
        <v>0</v>
      </c>
      <c r="H482" s="49">
        <v>0</v>
      </c>
    </row>
    <row r="483" spans="2:8" ht="15" thickBot="1" x14ac:dyDescent="0.35">
      <c r="B483" s="161" t="s">
        <v>23</v>
      </c>
      <c r="C483" s="162"/>
      <c r="D483" s="163"/>
      <c r="E483" s="165">
        <f>SUM(E480:E481)</f>
        <v>12.21</v>
      </c>
      <c r="F483" s="164">
        <f>SUM(F480:F481)</f>
        <v>8.17</v>
      </c>
      <c r="G483" s="164">
        <f>SUM(G480:G481)</f>
        <v>70.849999999999994</v>
      </c>
      <c r="H483" s="164">
        <f>SUM(H480:H481)</f>
        <v>405.75</v>
      </c>
    </row>
    <row r="484" spans="2:8" ht="15" thickBot="1" x14ac:dyDescent="0.35">
      <c r="B484" s="7" t="s">
        <v>40</v>
      </c>
    </row>
    <row r="485" spans="2:8" ht="20.399999999999999" customHeight="1" thickBot="1" x14ac:dyDescent="0.35">
      <c r="B485" s="179"/>
      <c r="C485" s="180"/>
      <c r="D485" s="150" t="s">
        <v>39</v>
      </c>
      <c r="E485" s="151" t="s">
        <v>17</v>
      </c>
      <c r="F485" s="152"/>
      <c r="G485" s="153"/>
      <c r="H485" s="181" t="s">
        <v>16</v>
      </c>
    </row>
    <row r="486" spans="2:8" x14ac:dyDescent="0.3">
      <c r="B486" s="154" t="s">
        <v>20</v>
      </c>
      <c r="C486" s="155" t="s">
        <v>19</v>
      </c>
      <c r="D486" s="156"/>
      <c r="E486" s="155" t="s">
        <v>14</v>
      </c>
      <c r="F486" s="155" t="s">
        <v>13</v>
      </c>
      <c r="G486" s="155" t="s">
        <v>12</v>
      </c>
      <c r="H486" s="155" t="s">
        <v>38</v>
      </c>
    </row>
    <row r="487" spans="2:8" ht="15" thickBot="1" x14ac:dyDescent="0.35">
      <c r="B487" s="157"/>
      <c r="C487" s="206"/>
      <c r="D487" s="156"/>
      <c r="E487" s="155" t="s">
        <v>37</v>
      </c>
      <c r="F487" s="155" t="s">
        <v>36</v>
      </c>
      <c r="G487" s="155" t="s">
        <v>35</v>
      </c>
      <c r="H487" s="206"/>
    </row>
    <row r="488" spans="2:8" ht="16.95" customHeight="1" thickBot="1" x14ac:dyDescent="0.35">
      <c r="B488" s="36" t="s">
        <v>72</v>
      </c>
      <c r="C488" s="35" t="s">
        <v>71</v>
      </c>
      <c r="D488" s="32">
        <v>150</v>
      </c>
      <c r="E488" s="58">
        <v>3.01</v>
      </c>
      <c r="F488" s="58">
        <v>4.95</v>
      </c>
      <c r="G488" s="58">
        <v>24.2</v>
      </c>
      <c r="H488" s="110">
        <v>153.41999999999999</v>
      </c>
    </row>
    <row r="489" spans="2:8" s="11" customFormat="1" ht="16.95" customHeight="1" thickBot="1" x14ac:dyDescent="0.35">
      <c r="B489" s="34" t="s">
        <v>32</v>
      </c>
      <c r="C489" s="20" t="s">
        <v>355</v>
      </c>
      <c r="D489" s="20">
        <v>10</v>
      </c>
      <c r="E489" s="49">
        <v>0.26</v>
      </c>
      <c r="F489" s="49">
        <v>3</v>
      </c>
      <c r="G489" s="49">
        <v>0.28000000000000003</v>
      </c>
      <c r="H489" s="49">
        <v>29.4</v>
      </c>
    </row>
    <row r="490" spans="2:8" ht="16.95" customHeight="1" thickBot="1" x14ac:dyDescent="0.35">
      <c r="B490" s="33" t="s">
        <v>9</v>
      </c>
      <c r="C490" s="32" t="s">
        <v>8</v>
      </c>
      <c r="D490" s="32">
        <v>20</v>
      </c>
      <c r="E490" s="58">
        <v>1.48</v>
      </c>
      <c r="F490" s="58">
        <v>0.32</v>
      </c>
      <c r="G490" s="58">
        <v>8.56</v>
      </c>
      <c r="H490" s="110">
        <v>43.04</v>
      </c>
    </row>
    <row r="491" spans="2:8" ht="16.95" customHeight="1" thickBot="1" x14ac:dyDescent="0.35">
      <c r="B491" s="99" t="s">
        <v>341</v>
      </c>
      <c r="C491" s="19" t="s">
        <v>260</v>
      </c>
      <c r="D491" s="18" t="s">
        <v>342</v>
      </c>
      <c r="E491" s="136">
        <v>19.382000000000001</v>
      </c>
      <c r="F491" s="136">
        <v>6.3979999999999997</v>
      </c>
      <c r="G491" s="136">
        <v>12.185</v>
      </c>
      <c r="H491" s="55">
        <v>183.84800000000001</v>
      </c>
    </row>
    <row r="492" spans="2:8" ht="16.95" customHeight="1" thickBot="1" x14ac:dyDescent="0.35">
      <c r="B492" s="56" t="s">
        <v>68</v>
      </c>
      <c r="C492" s="38" t="s">
        <v>443</v>
      </c>
      <c r="D492" s="38">
        <v>150</v>
      </c>
      <c r="E492" s="115">
        <v>3.41</v>
      </c>
      <c r="F492" s="115">
        <v>14.91</v>
      </c>
      <c r="G492" s="115">
        <v>14.54</v>
      </c>
      <c r="H492" s="116">
        <v>206.03</v>
      </c>
    </row>
    <row r="493" spans="2:8" ht="16.95" customHeight="1" thickBot="1" x14ac:dyDescent="0.35">
      <c r="B493" s="5" t="s">
        <v>66</v>
      </c>
      <c r="C493" s="20" t="s">
        <v>65</v>
      </c>
      <c r="D493" s="20">
        <v>60</v>
      </c>
      <c r="E493" s="49">
        <v>0.48</v>
      </c>
      <c r="F493" s="49">
        <v>0.12</v>
      </c>
      <c r="G493" s="49">
        <v>1.38</v>
      </c>
      <c r="H493" s="49">
        <v>8.52</v>
      </c>
    </row>
    <row r="494" spans="2:8" ht="16.95" customHeight="1" thickBot="1" x14ac:dyDescent="0.35">
      <c r="B494" s="30" t="s">
        <v>314</v>
      </c>
      <c r="C494" s="13" t="s">
        <v>444</v>
      </c>
      <c r="D494" s="13" t="s">
        <v>445</v>
      </c>
      <c r="E494" s="25">
        <v>28.75</v>
      </c>
      <c r="F494" s="25">
        <v>17.82</v>
      </c>
      <c r="G494" s="25">
        <v>43.44</v>
      </c>
      <c r="H494" s="71">
        <v>449.16</v>
      </c>
    </row>
    <row r="495" spans="2:8" ht="18" customHeight="1" thickBot="1" x14ac:dyDescent="0.35">
      <c r="B495" s="28" t="s">
        <v>63</v>
      </c>
      <c r="C495" s="18" t="s">
        <v>62</v>
      </c>
      <c r="D495" s="18">
        <v>30</v>
      </c>
      <c r="E495" s="136">
        <v>1.41</v>
      </c>
      <c r="F495" s="136">
        <v>0.75</v>
      </c>
      <c r="G495" s="136">
        <v>1.35</v>
      </c>
      <c r="H495" s="55">
        <v>17.79</v>
      </c>
    </row>
    <row r="496" spans="2:8" ht="16.95" customHeight="1" thickBot="1" x14ac:dyDescent="0.35">
      <c r="B496" s="5" t="s">
        <v>61</v>
      </c>
      <c r="C496" s="3" t="s">
        <v>45</v>
      </c>
      <c r="D496" s="3">
        <v>30</v>
      </c>
      <c r="E496" s="26">
        <v>0.27</v>
      </c>
      <c r="F496" s="26">
        <v>0.12</v>
      </c>
      <c r="G496" s="26">
        <v>2.91</v>
      </c>
      <c r="H496" s="26">
        <v>13.8</v>
      </c>
    </row>
    <row r="497" spans="2:8" ht="16.95" customHeight="1" thickBot="1" x14ac:dyDescent="0.35">
      <c r="B497" s="5" t="s">
        <v>60</v>
      </c>
      <c r="C497" s="3" t="s">
        <v>24</v>
      </c>
      <c r="D497" s="3">
        <v>200</v>
      </c>
      <c r="E497" s="26">
        <v>0</v>
      </c>
      <c r="F497" s="26">
        <v>0</v>
      </c>
      <c r="G497" s="26">
        <v>1.4</v>
      </c>
      <c r="H497" s="26">
        <v>6</v>
      </c>
    </row>
    <row r="498" spans="2:8" ht="19.8" customHeight="1" thickBot="1" x14ac:dyDescent="0.35">
      <c r="B498" s="161" t="s">
        <v>59</v>
      </c>
      <c r="C498" s="162"/>
      <c r="D498" s="163"/>
      <c r="E498" s="164">
        <f>SUM(E488:E493,E497)</f>
        <v>28.022000000000002</v>
      </c>
      <c r="F498" s="164">
        <f>SUM(F488:F493,F497)</f>
        <v>29.698</v>
      </c>
      <c r="G498" s="164">
        <f>SUM(G488:G493,G497)</f>
        <v>62.545000000000002</v>
      </c>
      <c r="H498" s="164">
        <f>SUM(H488:H493,H497)</f>
        <v>630.25799999999992</v>
      </c>
    </row>
    <row r="499" spans="2:8" ht="20.399999999999999" customHeight="1" thickBot="1" x14ac:dyDescent="0.35">
      <c r="B499" s="175" t="s">
        <v>22</v>
      </c>
      <c r="C499" s="176"/>
      <c r="D499" s="177"/>
      <c r="E499" s="164">
        <f>SUM(E488:E490,E494:E497)</f>
        <v>35.18</v>
      </c>
      <c r="F499" s="164">
        <f>SUM(F488:F490,F494:F497)</f>
        <v>26.96</v>
      </c>
      <c r="G499" s="164">
        <f>SUM(G488:G490,G494:G497)</f>
        <v>82.139999999999986</v>
      </c>
      <c r="H499" s="164">
        <f>SUM(H488:H490,H494:H497)</f>
        <v>712.6099999999999</v>
      </c>
    </row>
    <row r="500" spans="2:8" ht="15" thickBot="1" x14ac:dyDescent="0.35">
      <c r="B500" s="7" t="s">
        <v>21</v>
      </c>
    </row>
    <row r="501" spans="2:8" ht="22.8" customHeight="1" thickBot="1" x14ac:dyDescent="0.35">
      <c r="B501" s="169" t="s">
        <v>20</v>
      </c>
      <c r="C501" s="150" t="s">
        <v>19</v>
      </c>
      <c r="D501" s="150" t="s">
        <v>39</v>
      </c>
      <c r="E501" s="151" t="s">
        <v>17</v>
      </c>
      <c r="F501" s="152"/>
      <c r="G501" s="153"/>
      <c r="H501" s="150" t="s">
        <v>16</v>
      </c>
    </row>
    <row r="502" spans="2:8" ht="15" thickBot="1" x14ac:dyDescent="0.35">
      <c r="B502" s="170"/>
      <c r="C502" s="159"/>
      <c r="D502" s="159"/>
      <c r="E502" s="160" t="s">
        <v>14</v>
      </c>
      <c r="F502" s="160" t="s">
        <v>13</v>
      </c>
      <c r="G502" s="160" t="s">
        <v>12</v>
      </c>
      <c r="H502" s="159"/>
    </row>
    <row r="503" spans="2:8" ht="16.95" customHeight="1" thickBot="1" x14ac:dyDescent="0.35">
      <c r="B503" s="5" t="s">
        <v>58</v>
      </c>
      <c r="C503" s="3" t="s">
        <v>57</v>
      </c>
      <c r="D503" s="3" t="s">
        <v>389</v>
      </c>
      <c r="E503" s="26">
        <v>17.190000000000001</v>
      </c>
      <c r="F503" s="26">
        <v>20.48</v>
      </c>
      <c r="G503" s="26">
        <v>24.44</v>
      </c>
      <c r="H503" s="26">
        <v>353.87</v>
      </c>
    </row>
    <row r="504" spans="2:8" ht="18" customHeight="1" thickBot="1" x14ac:dyDescent="0.35">
      <c r="B504" s="14" t="s">
        <v>32</v>
      </c>
      <c r="C504" s="13" t="s">
        <v>106</v>
      </c>
      <c r="D504" s="13">
        <v>30</v>
      </c>
      <c r="E504" s="25">
        <v>0.78</v>
      </c>
      <c r="F504" s="25">
        <v>9</v>
      </c>
      <c r="G504" s="25">
        <v>0.84</v>
      </c>
      <c r="H504" s="71">
        <v>88.2</v>
      </c>
    </row>
    <row r="505" spans="2:8" ht="16.95" customHeight="1" thickBot="1" x14ac:dyDescent="0.35">
      <c r="B505" s="21" t="s">
        <v>54</v>
      </c>
      <c r="C505" s="20" t="s">
        <v>53</v>
      </c>
      <c r="D505" s="20">
        <v>200</v>
      </c>
      <c r="E505" s="49">
        <v>0</v>
      </c>
      <c r="F505" s="49">
        <v>0</v>
      </c>
      <c r="G505" s="49">
        <v>0</v>
      </c>
      <c r="H505" s="49">
        <v>0</v>
      </c>
    </row>
    <row r="506" spans="2:8" ht="18.600000000000001" customHeight="1" thickBot="1" x14ac:dyDescent="0.35">
      <c r="B506" s="161" t="s">
        <v>2</v>
      </c>
      <c r="C506" s="162"/>
      <c r="D506" s="163"/>
      <c r="E506" s="164">
        <f>SUM(E503:E505)</f>
        <v>17.970000000000002</v>
      </c>
      <c r="F506" s="164">
        <f>SUM(F503:F505)</f>
        <v>29.48</v>
      </c>
      <c r="G506" s="164">
        <f>SUM(G503:G505)</f>
        <v>25.28</v>
      </c>
      <c r="H506" s="164">
        <f>SUM(H503:H505)</f>
        <v>442.07</v>
      </c>
    </row>
    <row r="507" spans="2:8" ht="21.6" customHeight="1" thickBot="1" x14ac:dyDescent="0.35">
      <c r="B507" s="161" t="s">
        <v>1</v>
      </c>
      <c r="C507" s="162"/>
      <c r="D507" s="163"/>
      <c r="E507" s="164">
        <f>SUM(E483+E498+E506)</f>
        <v>58.201999999999998</v>
      </c>
      <c r="F507" s="164">
        <f>SUM(F483+F498+F506)</f>
        <v>67.347999999999999</v>
      </c>
      <c r="G507" s="164">
        <f>SUM(G483+G498+G506)</f>
        <v>158.67499999999998</v>
      </c>
      <c r="H507" s="164">
        <f>SUM(H483+H498+H506)</f>
        <v>1478.0779999999997</v>
      </c>
    </row>
    <row r="508" spans="2:8" ht="21" customHeight="1" thickBot="1" x14ac:dyDescent="0.35">
      <c r="B508" s="161" t="s">
        <v>0</v>
      </c>
      <c r="C508" s="162"/>
      <c r="D508" s="163"/>
      <c r="E508" s="164">
        <f>SUM(E483+E499+E506)</f>
        <v>65.36</v>
      </c>
      <c r="F508" s="164">
        <f>SUM(F483+F499+F506)</f>
        <v>64.61</v>
      </c>
      <c r="G508" s="164">
        <f>SUM(G483+G499+G506)</f>
        <v>178.26999999999998</v>
      </c>
      <c r="H508" s="164">
        <f>SUM(H483+H499+H506)</f>
        <v>1560.4299999999998</v>
      </c>
    </row>
    <row r="509" spans="2:8" ht="9.6" customHeight="1" x14ac:dyDescent="0.3">
      <c r="B509" s="24"/>
      <c r="C509" s="24"/>
      <c r="D509" s="24"/>
      <c r="E509" s="23"/>
      <c r="F509" s="23"/>
      <c r="G509" s="23"/>
      <c r="H509" s="23"/>
    </row>
    <row r="510" spans="2:8" ht="9.6" customHeight="1" thickBot="1" x14ac:dyDescent="0.35">
      <c r="B510" s="24"/>
      <c r="C510" s="24"/>
      <c r="D510" s="24"/>
      <c r="E510" s="23"/>
      <c r="F510" s="23"/>
      <c r="G510" s="23"/>
      <c r="H510" s="23"/>
    </row>
    <row r="511" spans="2:8" ht="24" customHeight="1" thickBot="1" x14ac:dyDescent="0.35">
      <c r="B511" s="144" t="s">
        <v>352</v>
      </c>
      <c r="C511" s="145" t="s">
        <v>51</v>
      </c>
      <c r="D511" s="146"/>
      <c r="E511" s="147"/>
      <c r="F511" s="145" t="s">
        <v>50</v>
      </c>
      <c r="G511" s="146"/>
      <c r="H511" s="147"/>
    </row>
    <row r="512" spans="2:8" ht="15" thickBot="1" x14ac:dyDescent="0.35">
      <c r="B512" s="22" t="s">
        <v>49</v>
      </c>
    </row>
    <row r="513" spans="2:8" ht="15" thickBot="1" x14ac:dyDescent="0.35">
      <c r="B513" s="148"/>
      <c r="C513" s="149"/>
      <c r="D513" s="150" t="s">
        <v>39</v>
      </c>
      <c r="E513" s="151" t="s">
        <v>17</v>
      </c>
      <c r="F513" s="152"/>
      <c r="G513" s="153"/>
      <c r="H513" s="150" t="s">
        <v>48</v>
      </c>
    </row>
    <row r="514" spans="2:8" x14ac:dyDescent="0.3">
      <c r="B514" s="154" t="s">
        <v>20</v>
      </c>
      <c r="C514" s="155" t="s">
        <v>19</v>
      </c>
      <c r="D514" s="156"/>
      <c r="E514" s="155" t="s">
        <v>14</v>
      </c>
      <c r="F514" s="155" t="s">
        <v>13</v>
      </c>
      <c r="G514" s="155" t="s">
        <v>12</v>
      </c>
      <c r="H514" s="156"/>
    </row>
    <row r="515" spans="2:8" ht="15" thickBot="1" x14ac:dyDescent="0.35">
      <c r="B515" s="157"/>
      <c r="C515" s="158"/>
      <c r="D515" s="159"/>
      <c r="E515" s="160" t="s">
        <v>37</v>
      </c>
      <c r="F515" s="160" t="s">
        <v>36</v>
      </c>
      <c r="G515" s="160" t="s">
        <v>35</v>
      </c>
      <c r="H515" s="159"/>
    </row>
    <row r="516" spans="2:8" ht="18.600000000000001" customHeight="1" thickBot="1" x14ac:dyDescent="0.35">
      <c r="B516" s="54" t="s">
        <v>315</v>
      </c>
      <c r="C516" s="3" t="s">
        <v>446</v>
      </c>
      <c r="D516" s="3">
        <v>300</v>
      </c>
      <c r="E516" s="26">
        <v>9.67</v>
      </c>
      <c r="F516" s="26">
        <v>7.19</v>
      </c>
      <c r="G516" s="26">
        <v>50.15</v>
      </c>
      <c r="H516" s="26">
        <v>304.01</v>
      </c>
    </row>
    <row r="517" spans="2:8" ht="16.95" customHeight="1" thickBot="1" x14ac:dyDescent="0.35">
      <c r="B517" s="5" t="s">
        <v>46</v>
      </c>
      <c r="C517" s="3" t="s">
        <v>45</v>
      </c>
      <c r="D517" s="3">
        <v>30</v>
      </c>
      <c r="E517" s="26">
        <v>0.27</v>
      </c>
      <c r="F517" s="26">
        <v>0.12</v>
      </c>
      <c r="G517" s="26">
        <v>2.91</v>
      </c>
      <c r="H517" s="26">
        <v>13.8</v>
      </c>
    </row>
    <row r="518" spans="2:8" ht="16.95" customHeight="1" thickBot="1" x14ac:dyDescent="0.35">
      <c r="B518" s="5" t="s">
        <v>44</v>
      </c>
      <c r="C518" s="3" t="s">
        <v>43</v>
      </c>
      <c r="D518" s="3">
        <v>130</v>
      </c>
      <c r="E518" s="26">
        <v>0.52</v>
      </c>
      <c r="F518" s="26">
        <v>0.52</v>
      </c>
      <c r="G518" s="26">
        <v>16.899999999999999</v>
      </c>
      <c r="H518" s="26">
        <v>74.36</v>
      </c>
    </row>
    <row r="519" spans="2:8" ht="16.95" customHeight="1" thickBot="1" x14ac:dyDescent="0.35">
      <c r="B519" s="5" t="s">
        <v>42</v>
      </c>
      <c r="C519" s="3" t="s">
        <v>41</v>
      </c>
      <c r="D519" s="3">
        <v>200</v>
      </c>
      <c r="E519" s="26">
        <v>0</v>
      </c>
      <c r="F519" s="26">
        <v>0</v>
      </c>
      <c r="G519" s="26">
        <v>0</v>
      </c>
      <c r="H519" s="26">
        <v>0</v>
      </c>
    </row>
    <row r="520" spans="2:8" ht="16.95" customHeight="1" thickBot="1" x14ac:dyDescent="0.35">
      <c r="B520" s="161" t="s">
        <v>23</v>
      </c>
      <c r="C520" s="162"/>
      <c r="D520" s="163"/>
      <c r="E520" s="164">
        <f>SUM(E516:E519)</f>
        <v>10.459999999999999</v>
      </c>
      <c r="F520" s="164">
        <f>SUM(F516:F519)</f>
        <v>7.83</v>
      </c>
      <c r="G520" s="164">
        <f>SUM(G516:G519)</f>
        <v>69.960000000000008</v>
      </c>
      <c r="H520" s="164">
        <f>SUM(H516:H519)</f>
        <v>392.17</v>
      </c>
    </row>
    <row r="521" spans="2:8" ht="15" thickBot="1" x14ac:dyDescent="0.35">
      <c r="B521" s="7" t="s">
        <v>40</v>
      </c>
    </row>
    <row r="522" spans="2:8" ht="24" customHeight="1" thickBot="1" x14ac:dyDescent="0.35">
      <c r="B522" s="179"/>
      <c r="C522" s="180"/>
      <c r="D522" s="150" t="s">
        <v>39</v>
      </c>
      <c r="E522" s="151" t="s">
        <v>17</v>
      </c>
      <c r="F522" s="152"/>
      <c r="G522" s="153"/>
      <c r="H522" s="181" t="s">
        <v>16</v>
      </c>
    </row>
    <row r="523" spans="2:8" x14ac:dyDescent="0.3">
      <c r="B523" s="154" t="s">
        <v>20</v>
      </c>
      <c r="C523" s="155" t="s">
        <v>19</v>
      </c>
      <c r="D523" s="156"/>
      <c r="E523" s="155" t="s">
        <v>14</v>
      </c>
      <c r="F523" s="155" t="s">
        <v>13</v>
      </c>
      <c r="G523" s="155" t="s">
        <v>12</v>
      </c>
      <c r="H523" s="155" t="s">
        <v>38</v>
      </c>
    </row>
    <row r="524" spans="2:8" ht="15" thickBot="1" x14ac:dyDescent="0.35">
      <c r="B524" s="211"/>
      <c r="C524" s="206"/>
      <c r="D524" s="156"/>
      <c r="E524" s="155" t="s">
        <v>37</v>
      </c>
      <c r="F524" s="155" t="s">
        <v>36</v>
      </c>
      <c r="G524" s="155" t="s">
        <v>35</v>
      </c>
      <c r="H524" s="206"/>
    </row>
    <row r="525" spans="2:8" ht="18" customHeight="1" thickBot="1" x14ac:dyDescent="0.35">
      <c r="B525" s="99" t="s">
        <v>34</v>
      </c>
      <c r="C525" s="19" t="s">
        <v>33</v>
      </c>
      <c r="D525" s="18">
        <v>150</v>
      </c>
      <c r="E525" s="136">
        <v>1.075</v>
      </c>
      <c r="F525" s="136">
        <v>1.716</v>
      </c>
      <c r="G525" s="139">
        <v>9.048</v>
      </c>
      <c r="H525" s="140">
        <v>55.933</v>
      </c>
    </row>
    <row r="526" spans="2:8" s="11" customFormat="1" ht="18" customHeight="1" thickBot="1" x14ac:dyDescent="0.35">
      <c r="B526" s="15" t="s">
        <v>32</v>
      </c>
      <c r="C526" s="3" t="s">
        <v>355</v>
      </c>
      <c r="D526" s="3">
        <v>10</v>
      </c>
      <c r="E526" s="26">
        <v>0.26</v>
      </c>
      <c r="F526" s="26">
        <v>3</v>
      </c>
      <c r="G526" s="26">
        <v>0.28000000000000003</v>
      </c>
      <c r="H526" s="26">
        <v>29.4</v>
      </c>
    </row>
    <row r="527" spans="2:8" ht="18" customHeight="1" thickBot="1" x14ac:dyDescent="0.35">
      <c r="B527" s="14" t="s">
        <v>9</v>
      </c>
      <c r="C527" s="13" t="s">
        <v>8</v>
      </c>
      <c r="D527" s="13">
        <v>20</v>
      </c>
      <c r="E527" s="25">
        <v>1.48</v>
      </c>
      <c r="F527" s="25">
        <v>0.32</v>
      </c>
      <c r="G527" s="25">
        <v>8.56</v>
      </c>
      <c r="H527" s="71">
        <v>43.04</v>
      </c>
    </row>
    <row r="528" spans="2:8" ht="18" customHeight="1" thickBot="1" x14ac:dyDescent="0.35">
      <c r="B528" s="28" t="s">
        <v>318</v>
      </c>
      <c r="C528" s="3" t="s">
        <v>447</v>
      </c>
      <c r="D528" s="3">
        <v>100</v>
      </c>
      <c r="E528" s="26">
        <v>33.119999999999997</v>
      </c>
      <c r="F528" s="26">
        <v>7.95</v>
      </c>
      <c r="G528" s="26">
        <v>11.18</v>
      </c>
      <c r="H528" s="26">
        <v>248.78</v>
      </c>
    </row>
    <row r="529" spans="2:8" ht="18" customHeight="1" thickBot="1" x14ac:dyDescent="0.35">
      <c r="B529" s="48" t="s">
        <v>457</v>
      </c>
      <c r="C529" s="8" t="s">
        <v>448</v>
      </c>
      <c r="D529" s="8" t="s">
        <v>449</v>
      </c>
      <c r="E529" s="47">
        <v>17.37</v>
      </c>
      <c r="F529" s="47">
        <v>4.84</v>
      </c>
      <c r="G529" s="47">
        <v>42.18</v>
      </c>
      <c r="H529" s="47">
        <v>316.43</v>
      </c>
    </row>
    <row r="530" spans="2:8" ht="18" customHeight="1" thickBot="1" x14ac:dyDescent="0.35">
      <c r="B530" s="5" t="s">
        <v>304</v>
      </c>
      <c r="C530" s="3" t="s">
        <v>395</v>
      </c>
      <c r="D530" s="20">
        <v>150</v>
      </c>
      <c r="E530" s="49">
        <v>6.9329999999999998</v>
      </c>
      <c r="F530" s="49">
        <v>2.9750000000000001</v>
      </c>
      <c r="G530" s="49">
        <v>36.835000000000001</v>
      </c>
      <c r="H530" s="49">
        <v>201.84700000000001</v>
      </c>
    </row>
    <row r="531" spans="2:8" ht="18" customHeight="1" thickBot="1" x14ac:dyDescent="0.35">
      <c r="B531" s="137" t="s">
        <v>27</v>
      </c>
      <c r="C531" s="20" t="s">
        <v>450</v>
      </c>
      <c r="D531" s="20">
        <v>160</v>
      </c>
      <c r="E531" s="49">
        <v>1.9</v>
      </c>
      <c r="F531" s="49">
        <v>8.3800000000000008</v>
      </c>
      <c r="G531" s="49">
        <v>5.99</v>
      </c>
      <c r="H531" s="49">
        <v>106.97</v>
      </c>
    </row>
    <row r="532" spans="2:8" ht="18" customHeight="1" thickBot="1" x14ac:dyDescent="0.35">
      <c r="B532" s="5" t="s">
        <v>7</v>
      </c>
      <c r="C532" s="20" t="s">
        <v>6</v>
      </c>
      <c r="D532" s="20">
        <v>80</v>
      </c>
      <c r="E532" s="49">
        <v>0.32</v>
      </c>
      <c r="F532" s="49">
        <v>0.32</v>
      </c>
      <c r="G532" s="49">
        <v>10.4</v>
      </c>
      <c r="H532" s="49">
        <v>45.76</v>
      </c>
    </row>
    <row r="533" spans="2:8" ht="18" customHeight="1" thickBot="1" x14ac:dyDescent="0.35">
      <c r="B533" s="5" t="s">
        <v>25</v>
      </c>
      <c r="C533" s="3" t="s">
        <v>24</v>
      </c>
      <c r="D533" s="3">
        <v>200</v>
      </c>
      <c r="E533" s="26">
        <v>0</v>
      </c>
      <c r="F533" s="26">
        <v>0</v>
      </c>
      <c r="G533" s="26">
        <v>1.8</v>
      </c>
      <c r="H533" s="26">
        <v>8</v>
      </c>
    </row>
    <row r="534" spans="2:8" ht="18.600000000000001" customHeight="1" thickBot="1" x14ac:dyDescent="0.35">
      <c r="B534" s="161" t="s">
        <v>23</v>
      </c>
      <c r="C534" s="162"/>
      <c r="D534" s="163"/>
      <c r="E534" s="164">
        <f>SUM(E525:E528,E530:E533)</f>
        <v>45.087999999999994</v>
      </c>
      <c r="F534" s="164">
        <f>SUM(F525:F528,F530:F533)</f>
        <v>24.661000000000001</v>
      </c>
      <c r="G534" s="164">
        <f>SUM(G525:G528,G530:G533)</f>
        <v>84.092999999999989</v>
      </c>
      <c r="H534" s="164">
        <f>SUM(H525:H528,H530:H533)</f>
        <v>739.73</v>
      </c>
    </row>
    <row r="535" spans="2:8" ht="20.399999999999999" customHeight="1" thickBot="1" x14ac:dyDescent="0.35">
      <c r="B535" s="175" t="s">
        <v>22</v>
      </c>
      <c r="C535" s="176"/>
      <c r="D535" s="177"/>
      <c r="E535" s="164">
        <f>SUM(E525:E527,E529,E531:E533)</f>
        <v>22.405000000000001</v>
      </c>
      <c r="F535" s="164">
        <f>SUM(F525:F527,F529,F531:F533)</f>
        <v>18.576000000000001</v>
      </c>
      <c r="G535" s="164">
        <f>SUM(G525:G527,G529,G531:G533)</f>
        <v>78.257999999999996</v>
      </c>
      <c r="H535" s="164">
        <f>SUM(H525:H527,H529,H531:H533)</f>
        <v>605.53300000000002</v>
      </c>
    </row>
    <row r="536" spans="2:8" ht="15" thickBot="1" x14ac:dyDescent="0.35">
      <c r="B536" s="7" t="s">
        <v>409</v>
      </c>
    </row>
    <row r="537" spans="2:8" ht="22.8" customHeight="1" thickBot="1" x14ac:dyDescent="0.35">
      <c r="B537" s="169" t="s">
        <v>20</v>
      </c>
      <c r="C537" s="150" t="s">
        <v>19</v>
      </c>
      <c r="D537" s="181" t="s">
        <v>18</v>
      </c>
      <c r="E537" s="151" t="s">
        <v>17</v>
      </c>
      <c r="F537" s="152"/>
      <c r="G537" s="153"/>
      <c r="H537" s="150" t="s">
        <v>16</v>
      </c>
    </row>
    <row r="538" spans="2:8" ht="15" thickBot="1" x14ac:dyDescent="0.35">
      <c r="B538" s="170"/>
      <c r="C538" s="159"/>
      <c r="D538" s="160" t="s">
        <v>15</v>
      </c>
      <c r="E538" s="160" t="s">
        <v>14</v>
      </c>
      <c r="F538" s="160" t="s">
        <v>13</v>
      </c>
      <c r="G538" s="160" t="s">
        <v>12</v>
      </c>
      <c r="H538" s="159"/>
    </row>
    <row r="539" spans="2:8" ht="15" thickBot="1" x14ac:dyDescent="0.35">
      <c r="B539" s="137" t="s">
        <v>11</v>
      </c>
      <c r="C539" s="20" t="s">
        <v>451</v>
      </c>
      <c r="D539" s="20">
        <v>160</v>
      </c>
      <c r="E539" s="49">
        <v>13.68</v>
      </c>
      <c r="F539" s="49">
        <v>12.34</v>
      </c>
      <c r="G539" s="49">
        <v>4.1500000000000004</v>
      </c>
      <c r="H539" s="49">
        <v>182.37</v>
      </c>
    </row>
    <row r="540" spans="2:8" ht="15" thickBot="1" x14ac:dyDescent="0.35">
      <c r="B540" s="141" t="s">
        <v>9</v>
      </c>
      <c r="C540" s="20" t="s">
        <v>284</v>
      </c>
      <c r="D540" s="20">
        <v>30</v>
      </c>
      <c r="E540" s="49">
        <v>2.2200000000000002</v>
      </c>
      <c r="F540" s="49">
        <v>0.48</v>
      </c>
      <c r="G540" s="49">
        <v>12.84</v>
      </c>
      <c r="H540" s="49">
        <v>64.56</v>
      </c>
    </row>
    <row r="541" spans="2:8" ht="15" thickBot="1" x14ac:dyDescent="0.35">
      <c r="B541" s="57" t="s">
        <v>7</v>
      </c>
      <c r="C541" s="20" t="s">
        <v>83</v>
      </c>
      <c r="D541" s="20">
        <v>90</v>
      </c>
      <c r="E541" s="49">
        <v>0.36</v>
      </c>
      <c r="F541" s="49">
        <v>0.36</v>
      </c>
      <c r="G541" s="49">
        <v>11.7</v>
      </c>
      <c r="H541" s="49">
        <v>51.48</v>
      </c>
    </row>
    <row r="542" spans="2:8" ht="15" thickBot="1" x14ac:dyDescent="0.35">
      <c r="B542" s="5" t="s">
        <v>5</v>
      </c>
      <c r="C542" s="3" t="s">
        <v>142</v>
      </c>
      <c r="D542" s="3">
        <v>120</v>
      </c>
      <c r="E542" s="26">
        <v>2.3359999999999999</v>
      </c>
      <c r="F542" s="26">
        <v>4.2649999999999997</v>
      </c>
      <c r="G542" s="26">
        <v>23.452999999999999</v>
      </c>
      <c r="H542" s="26">
        <v>141.548</v>
      </c>
    </row>
    <row r="543" spans="2:8" ht="15" thickBot="1" x14ac:dyDescent="0.35">
      <c r="B543" s="5" t="s">
        <v>4</v>
      </c>
      <c r="C543" s="3" t="s">
        <v>3</v>
      </c>
      <c r="D543" s="3">
        <v>200</v>
      </c>
      <c r="E543" s="26">
        <v>0</v>
      </c>
      <c r="F543" s="26">
        <v>0</v>
      </c>
      <c r="G543" s="26">
        <v>0</v>
      </c>
      <c r="H543" s="26">
        <v>0</v>
      </c>
    </row>
    <row r="544" spans="2:8" ht="15" thickBot="1" x14ac:dyDescent="0.35">
      <c r="B544" s="161" t="s">
        <v>2</v>
      </c>
      <c r="C544" s="162"/>
      <c r="D544" s="163"/>
      <c r="E544" s="164">
        <f>SUM(E539:E543)</f>
        <v>18.596</v>
      </c>
      <c r="F544" s="164">
        <f>SUM(F539:F543)</f>
        <v>17.445</v>
      </c>
      <c r="G544" s="164">
        <f>SUM(G539:G543)</f>
        <v>52.143000000000001</v>
      </c>
      <c r="H544" s="164">
        <f>SUM(H539:H543)</f>
        <v>439.95800000000003</v>
      </c>
    </row>
    <row r="545" spans="1:15" ht="19.2" customHeight="1" thickBot="1" x14ac:dyDescent="0.35">
      <c r="B545" s="161" t="s">
        <v>1</v>
      </c>
      <c r="C545" s="162"/>
      <c r="D545" s="163"/>
      <c r="E545" s="164">
        <f>SUM(E520+E534+E544)</f>
        <v>74.143999999999991</v>
      </c>
      <c r="F545" s="164">
        <f>SUM(F520+F534+F544)</f>
        <v>49.936</v>
      </c>
      <c r="G545" s="164">
        <f>SUM(G520+G534+G544)</f>
        <v>206.196</v>
      </c>
      <c r="H545" s="164">
        <f>SUM(H520+H534+H544)</f>
        <v>1571.8580000000002</v>
      </c>
    </row>
    <row r="546" spans="1:15" ht="18.600000000000001" customHeight="1" thickBot="1" x14ac:dyDescent="0.35">
      <c r="B546" s="161" t="s">
        <v>0</v>
      </c>
      <c r="C546" s="162"/>
      <c r="D546" s="163"/>
      <c r="E546" s="164">
        <f>SUM(E520+E535+E544)</f>
        <v>51.460999999999999</v>
      </c>
      <c r="F546" s="164">
        <f>SUM(F520+F535+F544)</f>
        <v>43.850999999999999</v>
      </c>
      <c r="G546" s="164">
        <f>SUM(G520+G535+G544)</f>
        <v>200.36100000000002</v>
      </c>
      <c r="H546" s="164">
        <f>SUM(H520+H535+H544)</f>
        <v>1437.6610000000001</v>
      </c>
    </row>
    <row r="547" spans="1:15" s="1" customFormat="1" x14ac:dyDescent="0.3">
      <c r="A547"/>
      <c r="B547" s="2"/>
      <c r="I547"/>
      <c r="J547"/>
      <c r="K547"/>
      <c r="L547"/>
      <c r="M547"/>
      <c r="N547"/>
      <c r="O547"/>
    </row>
  </sheetData>
  <mergeCells count="262">
    <mergeCell ref="B544:D544"/>
    <mergeCell ref="B545:D545"/>
    <mergeCell ref="B546:D546"/>
    <mergeCell ref="B534:D534"/>
    <mergeCell ref="B535:D535"/>
    <mergeCell ref="B537:B538"/>
    <mergeCell ref="C537:C538"/>
    <mergeCell ref="E537:G537"/>
    <mergeCell ref="H537:H538"/>
    <mergeCell ref="D513:D515"/>
    <mergeCell ref="E513:G513"/>
    <mergeCell ref="H513:H515"/>
    <mergeCell ref="B520:D520"/>
    <mergeCell ref="D522:D524"/>
    <mergeCell ref="E522:G522"/>
    <mergeCell ref="H501:H502"/>
    <mergeCell ref="B506:D506"/>
    <mergeCell ref="B507:D507"/>
    <mergeCell ref="B508:D508"/>
    <mergeCell ref="C511:E511"/>
    <mergeCell ref="F511:H511"/>
    <mergeCell ref="B498:D498"/>
    <mergeCell ref="B499:D499"/>
    <mergeCell ref="B501:B502"/>
    <mergeCell ref="C501:C502"/>
    <mergeCell ref="D501:D502"/>
    <mergeCell ref="E501:G501"/>
    <mergeCell ref="D477:D479"/>
    <mergeCell ref="E477:G477"/>
    <mergeCell ref="H477:H479"/>
    <mergeCell ref="B483:D483"/>
    <mergeCell ref="D485:D487"/>
    <mergeCell ref="E485:G485"/>
    <mergeCell ref="H465:H466"/>
    <mergeCell ref="B471:D471"/>
    <mergeCell ref="B472:D472"/>
    <mergeCell ref="B473:D473"/>
    <mergeCell ref="C475:E475"/>
    <mergeCell ref="F475:H475"/>
    <mergeCell ref="B462:D462"/>
    <mergeCell ref="B463:D463"/>
    <mergeCell ref="B465:B466"/>
    <mergeCell ref="C465:C466"/>
    <mergeCell ref="D465:D466"/>
    <mergeCell ref="E465:G465"/>
    <mergeCell ref="D440:D442"/>
    <mergeCell ref="E440:G440"/>
    <mergeCell ref="H440:H442"/>
    <mergeCell ref="B447:D447"/>
    <mergeCell ref="D449:D451"/>
    <mergeCell ref="E449:G449"/>
    <mergeCell ref="H430:H431"/>
    <mergeCell ref="B435:D435"/>
    <mergeCell ref="B436:D436"/>
    <mergeCell ref="B437:D437"/>
    <mergeCell ref="C438:E438"/>
    <mergeCell ref="F438:H438"/>
    <mergeCell ref="B427:D427"/>
    <mergeCell ref="B428:D428"/>
    <mergeCell ref="B430:B431"/>
    <mergeCell ref="C430:C431"/>
    <mergeCell ref="D430:D431"/>
    <mergeCell ref="E430:G430"/>
    <mergeCell ref="D404:D406"/>
    <mergeCell ref="E404:G404"/>
    <mergeCell ref="H404:H406"/>
    <mergeCell ref="B412:D412"/>
    <mergeCell ref="D414:D416"/>
    <mergeCell ref="E414:G414"/>
    <mergeCell ref="H393:H394"/>
    <mergeCell ref="B399:D399"/>
    <mergeCell ref="B400:D400"/>
    <mergeCell ref="B401:D401"/>
    <mergeCell ref="C402:E402"/>
    <mergeCell ref="F402:H402"/>
    <mergeCell ref="B390:D390"/>
    <mergeCell ref="B391:D391"/>
    <mergeCell ref="B393:B394"/>
    <mergeCell ref="C393:C394"/>
    <mergeCell ref="D393:D394"/>
    <mergeCell ref="E393:G393"/>
    <mergeCell ref="D371:D373"/>
    <mergeCell ref="E371:G371"/>
    <mergeCell ref="H371:H373"/>
    <mergeCell ref="B378:D378"/>
    <mergeCell ref="D380:D382"/>
    <mergeCell ref="E380:G380"/>
    <mergeCell ref="H359:H360"/>
    <mergeCell ref="B365:D365"/>
    <mergeCell ref="B366:D366"/>
    <mergeCell ref="B367:D367"/>
    <mergeCell ref="C369:E369"/>
    <mergeCell ref="F369:H369"/>
    <mergeCell ref="B342:D342"/>
    <mergeCell ref="E344:G344"/>
    <mergeCell ref="B356:D356"/>
    <mergeCell ref="B357:D357"/>
    <mergeCell ref="B359:B360"/>
    <mergeCell ref="C359:C360"/>
    <mergeCell ref="D359:D360"/>
    <mergeCell ref="E359:G359"/>
    <mergeCell ref="B328:D328"/>
    <mergeCell ref="B329:D329"/>
    <mergeCell ref="C333:E333"/>
    <mergeCell ref="F333:H333"/>
    <mergeCell ref="E335:G335"/>
    <mergeCell ref="H335:H337"/>
    <mergeCell ref="B323:B324"/>
    <mergeCell ref="C323:C324"/>
    <mergeCell ref="D323:D324"/>
    <mergeCell ref="E323:G323"/>
    <mergeCell ref="H323:H324"/>
    <mergeCell ref="B327:D327"/>
    <mergeCell ref="E298:G298"/>
    <mergeCell ref="H298:H300"/>
    <mergeCell ref="B305:D305"/>
    <mergeCell ref="E307:G307"/>
    <mergeCell ref="B320:D320"/>
    <mergeCell ref="B321:D321"/>
    <mergeCell ref="H284:H285"/>
    <mergeCell ref="B290:D290"/>
    <mergeCell ref="B291:D291"/>
    <mergeCell ref="B292:D292"/>
    <mergeCell ref="C296:E296"/>
    <mergeCell ref="F296:H296"/>
    <mergeCell ref="B281:D281"/>
    <mergeCell ref="B282:D282"/>
    <mergeCell ref="B284:B285"/>
    <mergeCell ref="C284:C285"/>
    <mergeCell ref="D284:D285"/>
    <mergeCell ref="E284:G284"/>
    <mergeCell ref="D260:D262"/>
    <mergeCell ref="E260:G260"/>
    <mergeCell ref="H260:H262"/>
    <mergeCell ref="B267:D267"/>
    <mergeCell ref="D269:D271"/>
    <mergeCell ref="E269:G269"/>
    <mergeCell ref="H249:H250"/>
    <mergeCell ref="B254:D254"/>
    <mergeCell ref="B255:D255"/>
    <mergeCell ref="B256:D256"/>
    <mergeCell ref="C258:E258"/>
    <mergeCell ref="F258:H258"/>
    <mergeCell ref="B246:D246"/>
    <mergeCell ref="B247:D247"/>
    <mergeCell ref="B249:B250"/>
    <mergeCell ref="C249:C250"/>
    <mergeCell ref="D249:D250"/>
    <mergeCell ref="E249:G249"/>
    <mergeCell ref="D223:D225"/>
    <mergeCell ref="E223:G223"/>
    <mergeCell ref="H223:H225"/>
    <mergeCell ref="B231:D231"/>
    <mergeCell ref="D233:D235"/>
    <mergeCell ref="E233:G233"/>
    <mergeCell ref="H210:H211"/>
    <mergeCell ref="B216:D216"/>
    <mergeCell ref="B217:D217"/>
    <mergeCell ref="B218:D218"/>
    <mergeCell ref="C221:E221"/>
    <mergeCell ref="F221:H221"/>
    <mergeCell ref="B194:D194"/>
    <mergeCell ref="D196:D198"/>
    <mergeCell ref="E196:G196"/>
    <mergeCell ref="B207:D207"/>
    <mergeCell ref="B208:D208"/>
    <mergeCell ref="B210:B211"/>
    <mergeCell ref="C210:C211"/>
    <mergeCell ref="D210:D211"/>
    <mergeCell ref="E210:G210"/>
    <mergeCell ref="B182:D182"/>
    <mergeCell ref="B183:D183"/>
    <mergeCell ref="C185:E185"/>
    <mergeCell ref="F185:H185"/>
    <mergeCell ref="D187:D189"/>
    <mergeCell ref="E187:G187"/>
    <mergeCell ref="H187:H189"/>
    <mergeCell ref="B176:B177"/>
    <mergeCell ref="C176:C177"/>
    <mergeCell ref="D176:D177"/>
    <mergeCell ref="E176:G176"/>
    <mergeCell ref="H176:H177"/>
    <mergeCell ref="B181:D181"/>
    <mergeCell ref="E151:G151"/>
    <mergeCell ref="H151:H153"/>
    <mergeCell ref="B159:D159"/>
    <mergeCell ref="E161:G161"/>
    <mergeCell ref="B173:D173"/>
    <mergeCell ref="B174:D174"/>
    <mergeCell ref="H139:H140"/>
    <mergeCell ref="B145:D145"/>
    <mergeCell ref="B146:D146"/>
    <mergeCell ref="B147:D147"/>
    <mergeCell ref="C149:E149"/>
    <mergeCell ref="F149:H149"/>
    <mergeCell ref="B136:D136"/>
    <mergeCell ref="B137:D137"/>
    <mergeCell ref="B139:B140"/>
    <mergeCell ref="C139:C140"/>
    <mergeCell ref="D139:D140"/>
    <mergeCell ref="E139:G139"/>
    <mergeCell ref="D114:D116"/>
    <mergeCell ref="E114:G114"/>
    <mergeCell ref="H114:H116"/>
    <mergeCell ref="B121:D121"/>
    <mergeCell ref="D123:D125"/>
    <mergeCell ref="E123:G123"/>
    <mergeCell ref="H101:H102"/>
    <mergeCell ref="B107:D107"/>
    <mergeCell ref="B108:D108"/>
    <mergeCell ref="B109:D109"/>
    <mergeCell ref="C112:E112"/>
    <mergeCell ref="F112:H112"/>
    <mergeCell ref="B84:D84"/>
    <mergeCell ref="D86:D88"/>
    <mergeCell ref="E86:G86"/>
    <mergeCell ref="B98:D98"/>
    <mergeCell ref="B99:D99"/>
    <mergeCell ref="B101:B102"/>
    <mergeCell ref="C101:C102"/>
    <mergeCell ref="D101:D102"/>
    <mergeCell ref="E101:G101"/>
    <mergeCell ref="B71:D71"/>
    <mergeCell ref="B72:D72"/>
    <mergeCell ref="B73:D73"/>
    <mergeCell ref="C75:E75"/>
    <mergeCell ref="F75:H75"/>
    <mergeCell ref="D77:D79"/>
    <mergeCell ref="E77:G77"/>
    <mergeCell ref="H77:H79"/>
    <mergeCell ref="B47:D47"/>
    <mergeCell ref="E49:G49"/>
    <mergeCell ref="B62:D62"/>
    <mergeCell ref="B63:D63"/>
    <mergeCell ref="B65:B66"/>
    <mergeCell ref="C65:C66"/>
    <mergeCell ref="D65:D66"/>
    <mergeCell ref="E65:G65"/>
    <mergeCell ref="B35:D35"/>
    <mergeCell ref="B36:D36"/>
    <mergeCell ref="C38:E38"/>
    <mergeCell ref="F38:H38"/>
    <mergeCell ref="E40:G40"/>
    <mergeCell ref="H40:H42"/>
    <mergeCell ref="B26:B27"/>
    <mergeCell ref="C26:C27"/>
    <mergeCell ref="D26:D27"/>
    <mergeCell ref="E26:G26"/>
    <mergeCell ref="H26:H27"/>
    <mergeCell ref="B34:D34"/>
    <mergeCell ref="C11:H11"/>
    <mergeCell ref="D12:D14"/>
    <mergeCell ref="E12:G12"/>
    <mergeCell ref="H12:H14"/>
    <mergeCell ref="B23:D23"/>
    <mergeCell ref="B24:D24"/>
    <mergeCell ref="C1:E1"/>
    <mergeCell ref="F1:H1"/>
    <mergeCell ref="D3:D5"/>
    <mergeCell ref="E3:G3"/>
    <mergeCell ref="H3:H5"/>
    <mergeCell ref="B10:D10"/>
  </mergeCells>
  <pageMargins left="0" right="0" top="0" bottom="0" header="0.31496062992125984" footer="0.31496062992125984"/>
  <pageSetup paperSize="9" scale="86" orientation="landscape" r:id="rId1"/>
  <rowBreaks count="9" manualBreakCount="9">
    <brk id="36" max="16383" man="1"/>
    <brk id="73" max="14" man="1"/>
    <brk id="109" max="16383" man="1"/>
    <brk id="147" max="16383" man="1"/>
    <brk id="184" max="16383" man="1"/>
    <brk id="218" max="16383" man="1"/>
    <brk id="292" max="16383" man="1"/>
    <brk id="329" max="16383" man="1"/>
    <brk id="5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6-10 (2024)</vt:lpstr>
      <vt:lpstr>11-18 (2024)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smptestas@gmail.com</dc:creator>
  <cp:lastModifiedBy>smptestas@gmail.com</cp:lastModifiedBy>
  <cp:lastPrinted>2024-08-27T17:37:47Z</cp:lastPrinted>
  <dcterms:created xsi:type="dcterms:W3CDTF">2024-08-19T11:35:58Z</dcterms:created>
  <dcterms:modified xsi:type="dcterms:W3CDTF">2024-08-28T05:54:01Z</dcterms:modified>
</cp:coreProperties>
</file>